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65" yWindow="-60" windowWidth="15480" windowHeight="10185" tabRatio="270"/>
  </bookViews>
  <sheets>
    <sheet name="Всички-КСС" sheetId="1" r:id="rId1"/>
  </sheets>
  <definedNames>
    <definedName name="_xlnm.Print_Area" localSheetId="0">'Всички-КСС'!$A$1:$H$204</definedName>
  </definedNames>
  <calcPr calcId="125725"/>
</workbook>
</file>

<file path=xl/calcChain.xml><?xml version="1.0" encoding="utf-8"?>
<calcChain xmlns="http://schemas.openxmlformats.org/spreadsheetml/2006/main">
  <c r="E89" i="1"/>
  <c r="E88"/>
  <c r="E87"/>
  <c r="E86"/>
  <c r="E162"/>
  <c r="E166" s="1"/>
  <c r="E160"/>
  <c r="E159"/>
  <c r="E158"/>
  <c r="E151"/>
  <c r="E153" s="1"/>
  <c r="E150"/>
  <c r="E154" s="1"/>
  <c r="E130"/>
  <c r="E129"/>
  <c r="E128"/>
  <c r="E127"/>
  <c r="E102"/>
  <c r="E101"/>
  <c r="E100"/>
  <c r="E61"/>
  <c r="E60"/>
  <c r="E59"/>
  <c r="E25"/>
  <c r="E24"/>
  <c r="E23"/>
  <c r="E9"/>
  <c r="E8"/>
  <c r="E163" l="1"/>
  <c r="E165" s="1"/>
  <c r="E164"/>
  <c r="E152"/>
</calcChain>
</file>

<file path=xl/sharedStrings.xml><?xml version="1.0" encoding="utf-8"?>
<sst xmlns="http://schemas.openxmlformats.org/spreadsheetml/2006/main" count="371" uniqueCount="186">
  <si>
    <t>Профилиране и уплътняване на земно легло</t>
  </si>
  <si>
    <t xml:space="preserve">Направа на бетонови фундаменти за спортно оборудване </t>
  </si>
  <si>
    <t>бр.</t>
  </si>
  <si>
    <t>система</t>
  </si>
  <si>
    <t xml:space="preserve">Направа на изкоп за РVC тръба  </t>
  </si>
  <si>
    <t>Обратен насип върху PVC тръба</t>
  </si>
  <si>
    <t>Тел за опъване на мрежата и опъвачи</t>
  </si>
  <si>
    <t>Монтаж на оградната система</t>
  </si>
  <si>
    <t>IV. Доставка и монтаж на спортна настилка и оборудване</t>
  </si>
  <si>
    <t>комплект</t>
  </si>
  <si>
    <t>№</t>
  </si>
  <si>
    <t>количество</t>
  </si>
  <si>
    <t>Наименование СМР</t>
  </si>
  <si>
    <t>Доставка и монтаж на прожектори  металхалогенни 400 W</t>
  </si>
  <si>
    <t>Изграждане на заземителна и ел.инсталация, включително ел.табло</t>
  </si>
  <si>
    <t>Доставка и монтаж на врати 200/90 см</t>
  </si>
  <si>
    <t>Полагане,профилиране и уплътняване на трошен камък фракция 0-4 мм с дебелина  20 см</t>
  </si>
  <si>
    <t>Полагане,профилиране и уплътняване на трошен камък фракция 0-20 мм с дебелина  20 см</t>
  </si>
  <si>
    <t>Полагане,профилиране и уплътняване на трошен камък фракция 0-31 мм с дебелина  30 см</t>
  </si>
  <si>
    <t>I.Изготвяне на изкопни, бетонни и насипни работи</t>
  </si>
  <si>
    <t>Полагане на геотекстил на земно легло и по изкопа за др.тръби</t>
  </si>
  <si>
    <t>Изкоп за дренажни  тръби  и извозване до 10 км</t>
  </si>
  <si>
    <t>м'</t>
  </si>
  <si>
    <t>Обратен насип в/у дренажните тръби с фракция 4-16 мм и уплътняване</t>
  </si>
  <si>
    <t>Полагане,профилиране и уплътняване на трошен камък фракция 4-8 мм с дебелина 2 см</t>
  </si>
  <si>
    <t>Изграждане на бордюри с размери 50/16/8 см</t>
  </si>
  <si>
    <t>III.Изграждане на осветителна система</t>
  </si>
  <si>
    <t>IV.Доставка и монтаж на синтетична тревна настилка 50 мм,влкючително доставка и полагане на пясък и гранули</t>
  </si>
  <si>
    <t>V.Доставка и монтаж на  алуминиеви врати за мини футбол с размери 300/200/100 см+ мрежи</t>
  </si>
  <si>
    <t xml:space="preserve">I. Подготовка на  основата </t>
  </si>
  <si>
    <t>Полагане,профилиране и уплътняване на трошен камък фракция 0-4 мм с дебелина  1 см</t>
  </si>
  <si>
    <t>Доставка  на трошено каменна фракция 0-4 с дебелина 1 см коеф на уплътнение 1.5</t>
  </si>
  <si>
    <t>Доставка и монтаж на волейболно оборудване</t>
  </si>
  <si>
    <t>Доставка и монтаж на синтетична тревна настилка с висичина на стръка 50 мм, кварцов пясък с разходна норма 20 кг/м2,  черни гранули с разходна норма 10 кг/м2</t>
  </si>
  <si>
    <t>Полагане,профилиране и уплътняване на трошен камък фракция 0-4 мм с дебелина 1 см</t>
  </si>
  <si>
    <t xml:space="preserve">Изграждане на бордюри </t>
  </si>
  <si>
    <t>Доставка и монтаж на тенис маси за външна употреба</t>
  </si>
  <si>
    <t>Доставка  на четириметрова поцинкована метална мрежа 48/48 mm с дебелина 3мм</t>
  </si>
  <si>
    <t>Доставка  на трошено каменна фракция 0-31 с дебелина 30 см коеф на уплътнение 1.2</t>
  </si>
  <si>
    <t>Доставка  на трошено каменна фракция 0-20 с дебелина 20 см коеф на уплътнение 1.2</t>
  </si>
  <si>
    <t>Доставка на фракция 8-16 мм  коеф на уплътнение 1.2</t>
  </si>
  <si>
    <t>Доставка и полаганен а градински бордюри м/у игрищата и фитнес зоната</t>
  </si>
  <si>
    <t>Изготвяне на слой с дебелина 2,5 см от фракция 2-5 мм и полиуретанов биндер</t>
  </si>
  <si>
    <t>Доставка и полагане на спрей система и разчертаване</t>
  </si>
  <si>
    <t>Доставка на фракция 0-4 мм коеф на уплътнение 2</t>
  </si>
  <si>
    <t>Доставка на фракция 4-8 мм  коеф на уплътнение 1.3</t>
  </si>
  <si>
    <t>Доставка и монтаж на омекотяваща подложка  с дебелина 16 мм</t>
  </si>
  <si>
    <t>Доставка и монтаж на градински бордюри с размери 16/8/50 см</t>
  </si>
  <si>
    <t>Доставка  на трошено каменна фракция 0-4 с дебелина 1 см коеф на уплътнение 2</t>
  </si>
  <si>
    <t>Доставка на мека систентична мрежа 120/120мм  с височина 6м</t>
  </si>
  <si>
    <t>II.Изграждане на оградна система с височина 6м около всяко игрище</t>
  </si>
  <si>
    <t>Доставка на карабини за закачане на мрежата към телта през 1м</t>
  </si>
  <si>
    <t>Полагане,профилиране и уплътняване на трошен камък фракция 8-16 мм с дебелина 15 см</t>
  </si>
  <si>
    <t>V.Изграждане на осветителна система</t>
  </si>
  <si>
    <t>II. Доставка и монтаж на оградна система с височина 3 м</t>
  </si>
  <si>
    <t>Доставка  на  поцинкована метална мрежа  ф3мм 48/48 mm</t>
  </si>
  <si>
    <t>Доставка и полагане на отводнителен улей RECYFIX SPORTFIX SUPER шлицов улеи  с метален капак и отвори от  EPDM</t>
  </si>
  <si>
    <t>Доставка и полагане на RECYFIX SPORTFIX събирателна шахта тип 0</t>
  </si>
  <si>
    <t>II. Доставка и монтаж на оградна система с височина 2 м</t>
  </si>
  <si>
    <t>III. Доставка и монтаж на спортна настилка и оборудване</t>
  </si>
  <si>
    <t>Полагане на геотекстил на земно легло</t>
  </si>
  <si>
    <t xml:space="preserve">II.Спортна настилка </t>
  </si>
  <si>
    <t>Баскетболен кош с рамо 2.25m</t>
  </si>
  <si>
    <t>Достаква и монтаж на ревизионни шахто Ф600 с капак</t>
  </si>
  <si>
    <t>Доставка и полагане на PVC тръба Ø160 SN8</t>
  </si>
  <si>
    <t>Изгражданен на фундаменти за стълбове за осветление</t>
  </si>
  <si>
    <t>Доставка и полагане на HDPE двуслойни гофрирани дренажни тръби 220° Konti Kan SN 8  Ø160</t>
  </si>
  <si>
    <t>Доставка и полагане на HDPE двуслойни гофрирани дренажни тръби 220° Konti Kan SN 8  Ø200</t>
  </si>
  <si>
    <t>Доставка и полагане на HDPE двуслойни гофрирани дренажни тръби 220° Konti Kan SN 8  Ø250</t>
  </si>
  <si>
    <t>Доставка и полагане на спрей система</t>
  </si>
  <si>
    <t>Разчертаване на коридорите със специализирана машина и боя</t>
  </si>
  <si>
    <t>Доставка и полагане на PVC SN 8  Ø300</t>
  </si>
  <si>
    <t>Доставка на монтаж на алуминиеви сглобяеми трибуни с pvc седалки</t>
  </si>
  <si>
    <t>бр.места</t>
  </si>
  <si>
    <t>Изготвяне на стомано-бетонови фундаменти</t>
  </si>
  <si>
    <t>по проект</t>
  </si>
  <si>
    <t>Количествено-стойностна сметка</t>
  </si>
  <si>
    <t>бр</t>
  </si>
  <si>
    <t>Доставка и монтаж на врата 95+30/200 (л)</t>
  </si>
  <si>
    <t>Доставка и монтаж на врата 95+30/200 (д)</t>
  </si>
  <si>
    <t>Доставка и монтаж на врата 100/200 (л)</t>
  </si>
  <si>
    <t>Доставка и монтаж на врата 100/200 (д)</t>
  </si>
  <si>
    <t>Ръкохватка неподвижна - размери мин. 110/7,8/3,2-3,8. Монтира се на височина макс. 90см горен ръб от готов под /чл. 79, НАРЕДБА № 4 от 1 юли 2009 г. за проектиране, изпълнение и поддържане на строежите в съответствие с изискванията за достъпна среда за населението, включително за хората с увреждания</t>
  </si>
  <si>
    <t>Доставка и монтаж на полупорцеланово клозетно седало, бяло - моноблок, комплект от които 6бр. съгласно НАРЕДБА № 4 от 1 юли 2009 г. за проектиране, изпълнение и поддържане на строежите в съответствие с изискванията за достъпна среда за населението, включително за хората с увреждания са с размери 66/35,5/46,5</t>
  </si>
  <si>
    <t>Направа зидария с тухли с дебелина 12 см</t>
  </si>
  <si>
    <t>Направа на преградни стени от  плоскости от ламинатни листи под високо налягане (HPL)</t>
  </si>
  <si>
    <t>Направа вътрешна гипсова хастарна мазилка машинно полагане 3см</t>
  </si>
  <si>
    <t>Облицовка с фаянсови плочки по стени вкл. ръбохранители</t>
  </si>
  <si>
    <t>Доставка и монтаж на уреди за стрийт фитнес</t>
  </si>
  <si>
    <t>Направа на основа за мембранна конструкция</t>
  </si>
  <si>
    <t>Доставка и монтаж на  алуминиеви врати за мини футбол с размери 300/200/100 см+ мрежи</t>
  </si>
  <si>
    <t>III.Изграждане на осветителна система трибуни и деж.осветление</t>
  </si>
  <si>
    <t>Доставка и монтаж на хексагонален горещо поцинкован метален стълб за осветление с височина 10 м, стълбички, П-образен профил за окачване на прожекторите и анкерна група ( на стълба се монтират 3 прожектора)</t>
  </si>
  <si>
    <t>Доставка и монтаж на хексагонален горещо поцинкован метален стълб за осветление с височина 10 м, стълбички, П-образен профил за окачване на прожекторите и анкерна група ( на стълба се монтират 6-9 прожектора)</t>
  </si>
  <si>
    <t>Доставка и монтаж на хексагонален горещо поцинкован метален стълб за осветление с височина 10 м, стълбички, П-образен профил за окачване на прожекторите и анкерна група ( на стълба се монтират 6 прожектора)</t>
  </si>
  <si>
    <t>Доставка и монтаж на хексагонален горещо поцинкован метален стълб за осветление с височина 10 м, стълбички, П-образен профил за окачване на прожекторите и анкерна група ( на стълба се монтират 2-4 прожектора)</t>
  </si>
  <si>
    <t>Доставка и монтаж на хексагонален горещо поцинкован метален стълб за осветление с височина 5 м, стълбички, П-образен профил за окачване на прожекторите и анкерна група ( на стълба се монтират до 4 прожектора)</t>
  </si>
  <si>
    <t>Подобект: ОГРАДА</t>
  </si>
  <si>
    <t>кг</t>
  </si>
  <si>
    <t>Заготовка и монтаж на метални елемнти - колони за ограда</t>
  </si>
  <si>
    <t>Доставка и монтаж на Оградноградни пана с PVC покритие с размер на отвора 5см х 20см и размер на паната L=250см и H=200см, вкл. оградни стълбове от квадратна поцинкована тръба с размери 50/50мм., с PVC-покритие, с капаче</t>
  </si>
  <si>
    <t>м2</t>
  </si>
  <si>
    <t>Кофраж единични фундаменти и рандбалки</t>
  </si>
  <si>
    <t>Полагане бетон В15 във фундаменти и рандбалки</t>
  </si>
  <si>
    <t>Доставка и монтаж на Оградноградни пана с PVC покритие с размер на отвора 5см х 20см и размер на паната L=250см и H=100см</t>
  </si>
  <si>
    <t>Заготовка и монтаж армировка от стомана АІ и АIII</t>
  </si>
  <si>
    <t>Доставка и монтаж на прожектори металхалогенни 150 W</t>
  </si>
  <si>
    <t>ДДС:</t>
  </si>
  <si>
    <t>Доставка и монтаж полипропиленови  тръби ф20- PN10-студена вода, вкл. фитинги, крепители и направа на улеи в стени</t>
  </si>
  <si>
    <t>Доставка и монтаж полипропиленови  тръби ф25- PN10-студена вода,  вкл. фитинги, крепители и направа на улеи в стени</t>
  </si>
  <si>
    <t>PVC тръби ф110 с фабрични фасонни части</t>
  </si>
  <si>
    <t>Доставка и монтаж на   тръби PVC Ф160</t>
  </si>
  <si>
    <t>PVC тръби ф50 с фабрични фасонни части</t>
  </si>
  <si>
    <t>Доставка и монтаж полупорцеланови тоалетни умивалници среден формат, комплект - бели-за стояща батерия от които 2бр. съгласно НАРЕДБА № 4 от 1 юли 2009 г. за проектиране, изпълнение и поддържане на строежите в съответствие с изискванията за достъпна среда за населението, включително за хората с увреждания са с размери 65/56/7,5 и мак. височина на монтаж 85 см горен ръб от готов под</t>
  </si>
  <si>
    <t>Доставка и монтаж на полупорцеланово клозетно седало, бяло - моноблок, комплект от които 2бр. съгласно НАРЕДБА № 4 от 1 юли 2009 г. за проектиране, изпълнение и поддържане на строежите в съответствие с изискванията за достъпна среда за населението, включително за хората с увреждания са с размери 66/35,5/46,5</t>
  </si>
  <si>
    <t>Вана душ батерии и с телефон душ</t>
  </si>
  <si>
    <r>
      <t xml:space="preserve">за изпълнение на обществена поръчка с предмет:
</t>
    </r>
    <r>
      <rPr>
        <b/>
        <sz val="10"/>
        <rFont val="Arial Narrow"/>
        <family val="2"/>
        <charset val="204"/>
      </rPr>
      <t>„Изграждане на многофункционален спортен комплекс към Център за грижа за младежи в риск в УПИ II-спортни дейности публичен достъп, кв. 2 по плана на Спортен комплекс „Отдих и култура“, гр. Пловдив”</t>
    </r>
    <r>
      <rPr>
        <sz val="10"/>
        <rFont val="Arial Narrow"/>
        <family val="2"/>
        <charset val="204"/>
      </rPr>
      <t xml:space="preserve">
</t>
    </r>
  </si>
  <si>
    <t>ОБЩИНА ПЛОВДИВ</t>
  </si>
  <si>
    <t>мерна единица</t>
  </si>
  <si>
    <t>обща стойност на СМР в лева без ДДС</t>
  </si>
  <si>
    <t>ед. цена в лева без ДДС</t>
  </si>
  <si>
    <r>
      <t>м</t>
    </r>
    <r>
      <rPr>
        <vertAlign val="superscript"/>
        <sz val="9"/>
        <rFont val="Arial Narrow"/>
        <family val="2"/>
        <charset val="204"/>
      </rPr>
      <t>3</t>
    </r>
  </si>
  <si>
    <r>
      <t>м</t>
    </r>
    <r>
      <rPr>
        <vertAlign val="superscript"/>
        <sz val="9"/>
        <rFont val="Arial Narrow"/>
        <family val="2"/>
        <charset val="204"/>
      </rPr>
      <t>2</t>
    </r>
  </si>
  <si>
    <t>Доставка и полагане на PVC тръба Ø200 SN8</t>
  </si>
  <si>
    <t>Доставка и полагане на PVC тръба Ø250 SN8</t>
  </si>
  <si>
    <r>
      <t xml:space="preserve"> м</t>
    </r>
    <r>
      <rPr>
        <vertAlign val="superscript"/>
        <sz val="9"/>
        <rFont val="Arial Narrow"/>
        <family val="2"/>
        <charset val="204"/>
      </rPr>
      <t>3</t>
    </r>
  </si>
  <si>
    <r>
      <t xml:space="preserve"> м</t>
    </r>
    <r>
      <rPr>
        <vertAlign val="superscript"/>
        <sz val="9"/>
        <rFont val="Arial Narrow"/>
        <family val="2"/>
        <charset val="204"/>
      </rPr>
      <t>'</t>
    </r>
  </si>
  <si>
    <t>ОБЩА СТОЙНОСТ БЕЗ ДДС:</t>
  </si>
  <si>
    <t>ВСИЧКО:</t>
  </si>
  <si>
    <t>Приложение №8а</t>
  </si>
  <si>
    <t>Изкоп със средна дебелина 50 см с коеф на разбухване 1,2 и извозване на депо до 10 км ( 4000 м2)</t>
  </si>
  <si>
    <t>Изкоп със средна дебелина 30 см с коеф на разбухване 1,2 и извозване на депо до 10 км ( 4000 м2)</t>
  </si>
  <si>
    <r>
      <t>м</t>
    </r>
    <r>
      <rPr>
        <vertAlign val="superscript"/>
        <sz val="9"/>
        <rFont val="Arial Narrow"/>
        <family val="2"/>
        <charset val="204"/>
      </rPr>
      <t>3</t>
    </r>
    <r>
      <rPr>
        <sz val="10"/>
        <rFont val="Arial"/>
        <family val="2"/>
        <charset val="204"/>
      </rPr>
      <t/>
    </r>
  </si>
  <si>
    <t>Подобект: ЗАТРЕВЯВАНЕ</t>
  </si>
  <si>
    <t>Затревяване с 80% оране, 20%ръчно и торене с амониева селитра 20кг/дка на 3 етапа</t>
  </si>
  <si>
    <t>дка</t>
  </si>
  <si>
    <t>I. Под средни трибуни</t>
  </si>
  <si>
    <t>Полагане,профилиране и уплътняване на трошен камък фракция 0-30 мм с дебелина  20 см</t>
  </si>
  <si>
    <t>Доставка  на трошено каменна фракция 0-30 с дебелина 20 см коеф на уплътнение 1.2</t>
  </si>
  <si>
    <t>Доставка  на трошено каменна фракция 0-20 с дебелина 20 см коеф на уплътнение 1,2</t>
  </si>
  <si>
    <t>Направа на настилка от армиран бетон C20/25 с дебелина 10см със заварени мрежи ф4 10/10</t>
  </si>
  <si>
    <t>IІ. Под крайни трибуни</t>
  </si>
  <si>
    <t>Направа на градински бордюри около армирана бетонова настилка</t>
  </si>
  <si>
    <t>IІІ. Около крайни трибуни</t>
  </si>
  <si>
    <t>Изкоп за площадка за фитнес и подход към нея, вкл. натоварване на земни маси и извозване до разтоварище, с вкл. такса</t>
  </si>
  <si>
    <t>Подравняване и уплътняване на земна основа в изкоп</t>
  </si>
  <si>
    <t>Полагане на градински бордюри, вкл. изграждане на основа от трошен камък и бетоново легло (всички свързани с това дейности)</t>
  </si>
  <si>
    <t>Доставка и монтаж на уред за фитнес /степер/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</si>
  <si>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Доставка и монтаж на уред за фитнес /ски тренажор/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</si>
  <si>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Доставка и монтаж на уред за фитнес /пътека за ходене/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</si>
  <si>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Доставка и монтаж на уред за фитнес /успоредка/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</si>
  <si>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Доставка и монтаж на уред за фитнес /уред за стречинг/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</si>
  <si>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Доставка и монтаж на уред за фитнес /пейка за коремни преси/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</si>
  <si>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Доставка и монтаж на уред за фитнес /двуместен гладиатор/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</si>
  <si>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Доставка и монтаж на уред за фитнес /тренажор за ръце и рамена/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</si>
  <si>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Доставка и монтаж на уред за фитнес  /двуместен гладиатор/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</si>
  <si>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Доставка и монтаж на уред за фитнес /гребен тренажор/ с фундамент от бетон, вкопан в земята (всички свързани с това дейности, вкл. допълнителен изкоп за фундамент, натоварване и превоз на излишни земни маси, такси, доставка и полагане на бетон за фундамент)</t>
  </si>
  <si>
    <t>Направа основа за настилка за площадка за фитнес от несортиран трошен камък с дебелина на слоя 15 см  - доставка, полагане и валиране</t>
  </si>
  <si>
    <t xml:space="preserve">Полагане на настилка на площадка за фитнес - насип от трошен камък фр. 5-15 с дебелина на слоя 10 см </t>
  </si>
  <si>
    <t>Направа основа за подход за площадка за фитнес от несортиран трошен камък с дебелина на слоя 15 см  - доставка, полагане и валиране</t>
  </si>
  <si>
    <t xml:space="preserve">Направа настилка на подход за площадка за фитнес от вибропресовани бетонови плочи 25 х 25 х 6 см върху пясъчна възглавница </t>
  </si>
  <si>
    <t>Доставка и монтаж на пейки с облегалки</t>
  </si>
  <si>
    <t>Доставка и монтаж на кошчета за отпадъци</t>
  </si>
  <si>
    <r>
      <t xml:space="preserve">Стрийт фитнес конфигурация 8 (inox) /да се гледа </t>
    </r>
    <r>
      <rPr>
        <sz val="9"/>
        <color indexed="10"/>
        <rFont val="Arial Narrow"/>
        <family val="2"/>
        <charset val="204"/>
      </rPr>
      <t>детайла</t>
    </r>
    <r>
      <rPr>
        <sz val="9"/>
        <rFont val="Arial Narrow"/>
        <family val="2"/>
        <charset val="204"/>
      </rPr>
      <t>/</t>
    </r>
  </si>
  <si>
    <r>
      <t xml:space="preserve">Стрийт фитнес конфигурация 1 (inox) /да се гледа </t>
    </r>
    <r>
      <rPr>
        <sz val="9"/>
        <color indexed="10"/>
        <rFont val="Arial Narrow"/>
        <family val="2"/>
        <charset val="204"/>
      </rPr>
      <t>детайла</t>
    </r>
    <r>
      <rPr>
        <sz val="9"/>
        <rFont val="Arial Narrow"/>
        <family val="2"/>
        <charset val="204"/>
      </rPr>
      <t>/</t>
    </r>
  </si>
  <si>
    <r>
      <t xml:space="preserve">Стрийт фитнес конфигурация 3 (inox) /да се гледа </t>
    </r>
    <r>
      <rPr>
        <sz val="9"/>
        <color indexed="10"/>
        <rFont val="Arial Narrow"/>
        <family val="2"/>
        <charset val="204"/>
      </rPr>
      <t>детайла</t>
    </r>
    <r>
      <rPr>
        <sz val="9"/>
        <rFont val="Arial Narrow"/>
        <family val="2"/>
        <charset val="204"/>
      </rPr>
      <t>/</t>
    </r>
  </si>
  <si>
    <t>Греда за баланс</t>
  </si>
  <si>
    <t>Пейка мултифункционална</t>
  </si>
  <si>
    <t>Стъпала за подскоци</t>
  </si>
  <si>
    <t>Успоредка</t>
  </si>
  <si>
    <t>Стойки за лицеви опори (inox)</t>
  </si>
  <si>
    <t>Стойка наклоненна (inox)</t>
  </si>
  <si>
    <t>площадка</t>
  </si>
  <si>
    <r>
      <t xml:space="preserve">Доставка и монтаж на лека мембранна конструкция тип конус с покритие мембрана (PVDF) /да се гледа </t>
    </r>
    <r>
      <rPr>
        <sz val="9"/>
        <color indexed="10"/>
        <rFont val="Arial Narrow"/>
        <family val="2"/>
        <charset val="204"/>
      </rPr>
      <t>детайла</t>
    </r>
    <r>
      <rPr>
        <sz val="9"/>
        <rFont val="Arial Narrow"/>
        <family val="2"/>
        <charset val="204"/>
      </rPr>
      <t>/</t>
    </r>
  </si>
  <si>
    <t>Подобект : СЛЪНЦЕЗАЩИТНО СЪОРЖЪЕНИЕ - ТЕНТА</t>
  </si>
  <si>
    <t>Подобект : СТРИЙТ ФИТНЕС</t>
  </si>
  <si>
    <t>Подобект : ФИТНЕС НА ОТКРИТО</t>
  </si>
  <si>
    <t>Подобект : 2 БРОЯ БАСКЕТБОЛНИ ИГРИЩА И ВОЛЕЙБОЛНО ИГРИЩЕ</t>
  </si>
  <si>
    <t xml:space="preserve">Подобект : ФУТБОЛНИ ИГРИЩА С ОМЕКОТЯВАЩ СЛОЙ И ИЗК. ТРЕВНА НАСТИЛКА </t>
  </si>
  <si>
    <t>Подобект: ЛЕКОАТЛЕТИЧЕСКА ПИСТА С ДВА КОРИДОРА</t>
  </si>
  <si>
    <t>Подобект : ТЕНИС НА МАСА</t>
  </si>
  <si>
    <t>Подобект: ТРИБУНИ - СЕДЯЩИ МЕСТА 504 БРОЯ</t>
  </si>
  <si>
    <t>Подобект: ДОВЪРШИТЕЛНИ РАБОТИ СЪБЛЕКАЛНИ</t>
  </si>
  <si>
    <t>Подобект : НАСТИЛКА АРМИРАН БЕТОН ПОД ТРИБУНИ</t>
  </si>
  <si>
    <r>
      <t>м</t>
    </r>
    <r>
      <rPr>
        <vertAlign val="superscript"/>
        <sz val="9"/>
        <rFont val="Arial Narrow"/>
        <family val="2"/>
        <charset val="204"/>
      </rPr>
      <t>3</t>
    </r>
    <r>
      <rPr>
        <sz val="10"/>
        <rFont val="Arial"/>
        <family val="2"/>
        <charset val="204"/>
      </rPr>
      <t/>
    </r>
  </si>
  <si>
    <r>
      <t xml:space="preserve"> м</t>
    </r>
    <r>
      <rPr>
        <vertAlign val="superscript"/>
        <sz val="9"/>
        <rFont val="Arial Narrow"/>
        <family val="2"/>
        <charset val="204"/>
      </rPr>
      <t>2</t>
    </r>
  </si>
</sst>
</file>

<file path=xl/styles.xml><?xml version="1.0" encoding="utf-8"?>
<styleSheet xmlns="http://schemas.openxmlformats.org/spreadsheetml/2006/main">
  <numFmts count="2">
    <numFmt numFmtId="164" formatCode="#,##0.00\ &quot;лв&quot;"/>
    <numFmt numFmtId="165" formatCode="#,##0.00\ &quot;лв.&quot;"/>
  </numFmts>
  <fonts count="14"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u/>
      <sz val="10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vertAlign val="superscript"/>
      <sz val="9"/>
      <name val="Arial Narrow"/>
      <family val="2"/>
      <charset val="204"/>
    </font>
    <font>
      <b/>
      <i/>
      <sz val="9"/>
      <name val="Arial Narrow"/>
      <family val="2"/>
      <charset val="204"/>
    </font>
    <font>
      <sz val="9"/>
      <color indexed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8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164" fontId="12" fillId="0" borderId="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2" fontId="10" fillId="0" borderId="2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2" fontId="0" fillId="0" borderId="7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2" fontId="10" fillId="0" borderId="13" xfId="0" applyNumberFormat="1" applyFont="1" applyFill="1" applyBorder="1" applyAlignment="1">
      <alignment horizontal="right" vertical="center" wrapText="1"/>
    </xf>
    <xf numFmtId="2" fontId="10" fillId="0" borderId="7" xfId="0" applyNumberFormat="1" applyFont="1" applyFill="1" applyBorder="1" applyAlignment="1">
      <alignment horizontal="right" vertical="center" wrapText="1"/>
    </xf>
    <xf numFmtId="2" fontId="10" fillId="0" borderId="13" xfId="0" applyNumberFormat="1" applyFont="1" applyFill="1" applyBorder="1" applyAlignment="1">
      <alignment horizontal="right" vertical="center"/>
    </xf>
    <xf numFmtId="2" fontId="10" fillId="0" borderId="7" xfId="0" applyNumberFormat="1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165" fontId="3" fillId="0" borderId="0" xfId="0" applyNumberFormat="1" applyFont="1" applyFill="1"/>
    <xf numFmtId="2" fontId="3" fillId="0" borderId="0" xfId="0" applyNumberFormat="1" applyFont="1" applyFill="1"/>
    <xf numFmtId="0" fontId="0" fillId="0" borderId="0" xfId="0" applyFont="1" applyFill="1" applyAlignment="1"/>
    <xf numFmtId="0" fontId="0" fillId="0" borderId="0" xfId="0" applyAlignment="1"/>
    <xf numFmtId="0" fontId="7" fillId="2" borderId="0" xfId="0" applyFont="1" applyFill="1" applyAlignment="1">
      <alignment horizontal="right"/>
    </xf>
    <xf numFmtId="0" fontId="9" fillId="2" borderId="22" xfId="0" applyFont="1" applyFill="1" applyBorder="1" applyAlignment="1">
      <alignment horizontal="right" wrapText="1"/>
    </xf>
    <xf numFmtId="0" fontId="3" fillId="2" borderId="22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right" wrapText="1"/>
    </xf>
    <xf numFmtId="164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0" fillId="2" borderId="16" xfId="0" applyFill="1" applyBorder="1" applyAlignment="1"/>
    <xf numFmtId="0" fontId="8" fillId="3" borderId="19" xfId="0" applyFont="1" applyFill="1" applyBorder="1" applyAlignment="1">
      <alignment horizontal="left" wrapText="1"/>
    </xf>
    <xf numFmtId="0" fontId="0" fillId="3" borderId="19" xfId="0" applyFill="1" applyBorder="1" applyAlignment="1"/>
    <xf numFmtId="0" fontId="9" fillId="2" borderId="2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left" wrapText="1"/>
    </xf>
  </cellXfs>
  <cellStyles count="2">
    <cellStyle name="Style 1" xfId="1"/>
    <cellStyle name="Нормален" xfId="0" builtinId="0"/>
  </cellStyles>
  <dxfs count="0"/>
  <tableStyles count="0" defaultTableStyle="TableStyleMedium9" defaultPivotStyle="PivotStyleLight16"/>
  <colors>
    <mruColors>
      <color rgb="FFFFFFCC"/>
      <color rgb="FFF8F8F8"/>
      <color rgb="FFFFFF99"/>
      <color rgb="FFDDDDDD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238125</xdr:rowOff>
    </xdr:from>
    <xdr:to>
      <xdr:col>2</xdr:col>
      <xdr:colOff>313055</xdr:colOff>
      <xdr:row>4</xdr:row>
      <xdr:rowOff>47625</xdr:rowOff>
    </xdr:to>
    <xdr:pic>
      <xdr:nvPicPr>
        <xdr:cNvPr id="3" name="Картина 2" descr="plovdiv_gerb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238125"/>
          <a:ext cx="932180" cy="619125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04"/>
  <sheetViews>
    <sheetView tabSelected="1" topLeftCell="A160" zoomScaleNormal="100" zoomScaleSheetLayoutView="55" workbookViewId="0">
      <selection activeCell="C170" sqref="C170"/>
    </sheetView>
  </sheetViews>
  <sheetFormatPr defaultColWidth="11.7109375" defaultRowHeight="12.75"/>
  <cols>
    <col min="1" max="1" width="6.85546875" style="1" customWidth="1"/>
    <col min="2" max="2" width="3.85546875" style="1" customWidth="1"/>
    <col min="3" max="3" width="65.7109375" style="1" customWidth="1"/>
    <col min="4" max="4" width="7.28515625" style="51" customWidth="1"/>
    <col min="5" max="5" width="12.28515625" style="1" bestFit="1" customWidth="1"/>
    <col min="6" max="6" width="11.85546875" style="1" bestFit="1" customWidth="1"/>
    <col min="7" max="7" width="19.28515625" style="1" bestFit="1" customWidth="1"/>
    <col min="8" max="8" width="1.5703125" style="1" customWidth="1"/>
    <col min="9" max="9" width="13.42578125" style="1" bestFit="1" customWidth="1"/>
    <col min="10" max="16384" width="11.7109375" style="1"/>
  </cols>
  <sheetData>
    <row r="1" spans="1:9" ht="21.75" customHeight="1" thickBot="1">
      <c r="A1" s="90"/>
      <c r="B1" s="91"/>
      <c r="C1" s="91"/>
      <c r="D1" s="91"/>
      <c r="E1" s="91"/>
      <c r="F1" s="91"/>
      <c r="G1" s="91"/>
    </row>
    <row r="2" spans="1:9" ht="13.5" thickTop="1">
      <c r="C2" s="99" t="s">
        <v>117</v>
      </c>
      <c r="D2" s="100"/>
      <c r="E2" s="100"/>
      <c r="F2" s="100"/>
      <c r="G2" s="100"/>
    </row>
    <row r="3" spans="1:9">
      <c r="A3" s="90"/>
      <c r="B3" s="91"/>
      <c r="C3" s="91"/>
      <c r="D3" s="91"/>
      <c r="E3" s="91"/>
      <c r="F3" s="91"/>
      <c r="G3" s="91"/>
    </row>
    <row r="4" spans="1:9" ht="15.75" customHeight="1">
      <c r="A4" s="92" t="s">
        <v>129</v>
      </c>
      <c r="B4" s="91"/>
      <c r="C4" s="91"/>
      <c r="D4" s="91"/>
      <c r="E4" s="91"/>
      <c r="F4" s="91"/>
      <c r="G4" s="91"/>
    </row>
    <row r="5" spans="1:9" ht="20.25">
      <c r="B5" s="104" t="s">
        <v>76</v>
      </c>
      <c r="C5" s="104"/>
      <c r="D5" s="104"/>
      <c r="E5" s="104"/>
      <c r="F5" s="104"/>
      <c r="G5" s="104"/>
    </row>
    <row r="6" spans="1:9" ht="39.950000000000003" customHeight="1">
      <c r="B6" s="103" t="s">
        <v>116</v>
      </c>
      <c r="C6" s="103"/>
      <c r="D6" s="103"/>
      <c r="E6" s="103"/>
      <c r="F6" s="103"/>
      <c r="G6" s="103"/>
    </row>
    <row r="7" spans="1:9" ht="27">
      <c r="B7" s="3" t="s">
        <v>10</v>
      </c>
      <c r="C7" s="4" t="s">
        <v>12</v>
      </c>
      <c r="D7" s="4" t="s">
        <v>118</v>
      </c>
      <c r="E7" s="4" t="s">
        <v>11</v>
      </c>
      <c r="F7" s="5" t="s">
        <v>120</v>
      </c>
      <c r="G7" s="6" t="s">
        <v>119</v>
      </c>
    </row>
    <row r="8" spans="1:9" ht="27">
      <c r="B8" s="7">
        <v>1</v>
      </c>
      <c r="C8" s="8" t="s">
        <v>130</v>
      </c>
      <c r="D8" s="7" t="s">
        <v>121</v>
      </c>
      <c r="E8" s="43">
        <f>4000*0.5</f>
        <v>2000</v>
      </c>
      <c r="F8" s="71"/>
      <c r="G8" s="9"/>
    </row>
    <row r="9" spans="1:9" ht="27">
      <c r="B9" s="52">
        <v>2</v>
      </c>
      <c r="C9" s="53" t="s">
        <v>131</v>
      </c>
      <c r="D9" s="7" t="s">
        <v>121</v>
      </c>
      <c r="E9" s="43">
        <f>(8000-4000)*0.3</f>
        <v>1200</v>
      </c>
      <c r="F9" s="71"/>
      <c r="G9" s="9"/>
    </row>
    <row r="10" spans="1:9" ht="12.75" customHeight="1">
      <c r="B10" s="106" t="s">
        <v>177</v>
      </c>
      <c r="C10" s="107"/>
      <c r="D10" s="10"/>
      <c r="E10" s="59"/>
      <c r="F10" s="72"/>
      <c r="G10" s="9"/>
    </row>
    <row r="11" spans="1:9" ht="13.5">
      <c r="B11" s="11"/>
      <c r="C11" s="12" t="s">
        <v>29</v>
      </c>
      <c r="D11" s="48"/>
      <c r="E11" s="60"/>
      <c r="F11" s="73"/>
      <c r="G11" s="9"/>
      <c r="I11" s="88"/>
    </row>
    <row r="12" spans="1:9" ht="15.75">
      <c r="B12" s="13">
        <v>3</v>
      </c>
      <c r="C12" s="14" t="s">
        <v>0</v>
      </c>
      <c r="D12" s="13" t="s">
        <v>122</v>
      </c>
      <c r="E12" s="43">
        <v>1914</v>
      </c>
      <c r="F12" s="71"/>
      <c r="G12" s="9"/>
    </row>
    <row r="13" spans="1:9" ht="27">
      <c r="B13" s="7">
        <v>4</v>
      </c>
      <c r="C13" s="14" t="s">
        <v>56</v>
      </c>
      <c r="D13" s="7" t="s">
        <v>22</v>
      </c>
      <c r="E13" s="43">
        <v>126</v>
      </c>
      <c r="F13" s="71"/>
      <c r="G13" s="9"/>
    </row>
    <row r="14" spans="1:9" ht="13.5">
      <c r="B14" s="13">
        <v>5</v>
      </c>
      <c r="C14" s="14" t="s">
        <v>57</v>
      </c>
      <c r="D14" s="7" t="s">
        <v>2</v>
      </c>
      <c r="E14" s="43">
        <v>7</v>
      </c>
      <c r="F14" s="71"/>
      <c r="G14" s="9"/>
    </row>
    <row r="15" spans="1:9" ht="13.5">
      <c r="B15" s="7">
        <v>6</v>
      </c>
      <c r="C15" s="14" t="s">
        <v>4</v>
      </c>
      <c r="D15" s="7" t="s">
        <v>22</v>
      </c>
      <c r="E15" s="43">
        <v>147</v>
      </c>
      <c r="F15" s="71"/>
      <c r="G15" s="9"/>
    </row>
    <row r="16" spans="1:9" ht="13.5">
      <c r="B16" s="13">
        <v>7</v>
      </c>
      <c r="C16" s="14" t="s">
        <v>64</v>
      </c>
      <c r="D16" s="7" t="s">
        <v>22</v>
      </c>
      <c r="E16" s="43">
        <v>95</v>
      </c>
      <c r="F16" s="71"/>
      <c r="G16" s="9"/>
    </row>
    <row r="17" spans="2:9" ht="13.5">
      <c r="B17" s="7">
        <v>8</v>
      </c>
      <c r="C17" s="14" t="s">
        <v>123</v>
      </c>
      <c r="D17" s="7" t="s">
        <v>22</v>
      </c>
      <c r="E17" s="43">
        <v>18</v>
      </c>
      <c r="F17" s="71"/>
      <c r="G17" s="9"/>
    </row>
    <row r="18" spans="2:9" ht="13.5">
      <c r="B18" s="13">
        <v>9</v>
      </c>
      <c r="C18" s="14" t="s">
        <v>124</v>
      </c>
      <c r="D18" s="7" t="s">
        <v>22</v>
      </c>
      <c r="E18" s="43">
        <v>34</v>
      </c>
      <c r="F18" s="71"/>
      <c r="G18" s="9"/>
    </row>
    <row r="19" spans="2:9" ht="13.5">
      <c r="B19" s="7">
        <v>10</v>
      </c>
      <c r="C19" s="14" t="s">
        <v>5</v>
      </c>
      <c r="D19" s="7" t="s">
        <v>22</v>
      </c>
      <c r="E19" s="43">
        <v>147</v>
      </c>
      <c r="F19" s="71"/>
      <c r="G19" s="9"/>
    </row>
    <row r="20" spans="2:9" ht="15.75">
      <c r="B20" s="13">
        <v>11</v>
      </c>
      <c r="C20" s="14" t="s">
        <v>18</v>
      </c>
      <c r="D20" s="13" t="s">
        <v>122</v>
      </c>
      <c r="E20" s="43">
        <v>1914</v>
      </c>
      <c r="F20" s="71"/>
      <c r="G20" s="9"/>
    </row>
    <row r="21" spans="2:9" ht="15.75">
      <c r="B21" s="7">
        <v>12</v>
      </c>
      <c r="C21" s="14" t="s">
        <v>17</v>
      </c>
      <c r="D21" s="13" t="s">
        <v>122</v>
      </c>
      <c r="E21" s="43">
        <v>1914</v>
      </c>
      <c r="F21" s="71"/>
      <c r="G21" s="9"/>
    </row>
    <row r="22" spans="2:9" ht="15.75">
      <c r="B22" s="13">
        <v>13</v>
      </c>
      <c r="C22" s="14" t="s">
        <v>30</v>
      </c>
      <c r="D22" s="13" t="s">
        <v>132</v>
      </c>
      <c r="E22" s="43">
        <v>1914</v>
      </c>
      <c r="F22" s="71"/>
      <c r="G22" s="9"/>
    </row>
    <row r="23" spans="2:9" ht="15.75">
      <c r="B23" s="7">
        <v>14</v>
      </c>
      <c r="C23" s="14" t="s">
        <v>38</v>
      </c>
      <c r="D23" s="13" t="s">
        <v>125</v>
      </c>
      <c r="E23" s="43">
        <f>E20*0.3*1.2</f>
        <v>689.03999999999985</v>
      </c>
      <c r="F23" s="71"/>
      <c r="G23" s="9"/>
    </row>
    <row r="24" spans="2:9" ht="15.75">
      <c r="B24" s="13">
        <v>15</v>
      </c>
      <c r="C24" s="14" t="s">
        <v>39</v>
      </c>
      <c r="D24" s="13" t="s">
        <v>125</v>
      </c>
      <c r="E24" s="43">
        <f>E21*0.2*1.2</f>
        <v>459.36</v>
      </c>
      <c r="F24" s="71"/>
      <c r="G24" s="9"/>
    </row>
    <row r="25" spans="2:9" ht="15.75">
      <c r="B25" s="7">
        <v>16</v>
      </c>
      <c r="C25" s="14" t="s">
        <v>31</v>
      </c>
      <c r="D25" s="13" t="s">
        <v>125</v>
      </c>
      <c r="E25" s="43">
        <f>E22*0.01*2</f>
        <v>38.28</v>
      </c>
      <c r="F25" s="71"/>
      <c r="G25" s="9"/>
    </row>
    <row r="26" spans="2:9" ht="13.5">
      <c r="B26" s="13">
        <v>17</v>
      </c>
      <c r="C26" s="14" t="s">
        <v>41</v>
      </c>
      <c r="D26" s="7" t="s">
        <v>22</v>
      </c>
      <c r="E26" s="43">
        <v>52</v>
      </c>
      <c r="F26" s="71"/>
      <c r="G26" s="9"/>
    </row>
    <row r="27" spans="2:9" ht="13.5">
      <c r="B27" s="7">
        <v>18</v>
      </c>
      <c r="C27" s="14" t="s">
        <v>1</v>
      </c>
      <c r="D27" s="13" t="s">
        <v>2</v>
      </c>
      <c r="E27" s="43">
        <v>6</v>
      </c>
      <c r="F27" s="71"/>
      <c r="G27" s="9"/>
    </row>
    <row r="28" spans="2:9" ht="15.75">
      <c r="B28" s="30">
        <v>19</v>
      </c>
      <c r="C28" s="14" t="s">
        <v>42</v>
      </c>
      <c r="D28" s="7" t="s">
        <v>122</v>
      </c>
      <c r="E28" s="43">
        <v>1914</v>
      </c>
      <c r="F28" s="71"/>
      <c r="G28" s="9"/>
    </row>
    <row r="29" spans="2:9" ht="13.5">
      <c r="B29" s="45"/>
      <c r="C29" s="46" t="s">
        <v>54</v>
      </c>
      <c r="D29" s="49"/>
      <c r="E29" s="61"/>
      <c r="F29" s="74"/>
      <c r="G29" s="9"/>
      <c r="I29" s="88"/>
    </row>
    <row r="30" spans="2:9" ht="15.75">
      <c r="B30" s="20">
        <v>20</v>
      </c>
      <c r="C30" s="17" t="s">
        <v>55</v>
      </c>
      <c r="D30" s="18" t="s">
        <v>122</v>
      </c>
      <c r="E30" s="43">
        <v>609</v>
      </c>
      <c r="F30" s="71"/>
      <c r="G30" s="9"/>
    </row>
    <row r="31" spans="2:9" ht="13.5">
      <c r="B31" s="16">
        <v>21</v>
      </c>
      <c r="C31" s="17" t="s">
        <v>15</v>
      </c>
      <c r="D31" s="18" t="s">
        <v>2</v>
      </c>
      <c r="E31" s="43">
        <v>3</v>
      </c>
      <c r="F31" s="71"/>
      <c r="G31" s="9"/>
    </row>
    <row r="32" spans="2:9" ht="13.5">
      <c r="B32" s="16">
        <v>22</v>
      </c>
      <c r="C32" s="17" t="s">
        <v>6</v>
      </c>
      <c r="D32" s="7" t="s">
        <v>3</v>
      </c>
      <c r="E32" s="43">
        <v>1</v>
      </c>
      <c r="F32" s="71"/>
      <c r="G32" s="9"/>
    </row>
    <row r="33" spans="2:9" ht="15.75">
      <c r="B33" s="47">
        <v>23</v>
      </c>
      <c r="C33" s="17" t="s">
        <v>7</v>
      </c>
      <c r="D33" s="18" t="s">
        <v>122</v>
      </c>
      <c r="E33" s="43">
        <v>609</v>
      </c>
      <c r="F33" s="71"/>
      <c r="G33" s="9"/>
    </row>
    <row r="34" spans="2:9" ht="13.5">
      <c r="B34" s="11"/>
      <c r="C34" s="12" t="s">
        <v>8</v>
      </c>
      <c r="D34" s="48"/>
      <c r="E34" s="60"/>
      <c r="F34" s="73"/>
      <c r="G34" s="9"/>
      <c r="I34" s="88"/>
    </row>
    <row r="35" spans="2:9" ht="15.75">
      <c r="B35" s="20">
        <v>24</v>
      </c>
      <c r="C35" s="21" t="s">
        <v>43</v>
      </c>
      <c r="D35" s="20" t="s">
        <v>122</v>
      </c>
      <c r="E35" s="62">
        <v>1914</v>
      </c>
      <c r="F35" s="75"/>
      <c r="G35" s="9"/>
    </row>
    <row r="36" spans="2:9" ht="13.5">
      <c r="B36" s="13">
        <v>25</v>
      </c>
      <c r="C36" s="22" t="s">
        <v>32</v>
      </c>
      <c r="D36" s="13" t="s">
        <v>9</v>
      </c>
      <c r="E36" s="43">
        <v>1</v>
      </c>
      <c r="F36" s="75"/>
      <c r="G36" s="9"/>
    </row>
    <row r="37" spans="2:9" ht="13.5">
      <c r="B37" s="23">
        <v>26</v>
      </c>
      <c r="C37" s="24" t="s">
        <v>62</v>
      </c>
      <c r="D37" s="13" t="s">
        <v>2</v>
      </c>
      <c r="E37" s="43">
        <v>4</v>
      </c>
      <c r="F37" s="75"/>
      <c r="G37" s="9"/>
    </row>
    <row r="38" spans="2:9" ht="13.5">
      <c r="B38" s="12"/>
      <c r="C38" s="19" t="s">
        <v>53</v>
      </c>
      <c r="D38" s="7"/>
      <c r="E38" s="43"/>
      <c r="F38" s="76"/>
      <c r="G38" s="9"/>
      <c r="I38" s="88"/>
    </row>
    <row r="39" spans="2:9" ht="13.5">
      <c r="B39" s="26">
        <v>27</v>
      </c>
      <c r="C39" s="14" t="s">
        <v>65</v>
      </c>
      <c r="D39" s="27" t="s">
        <v>2</v>
      </c>
      <c r="E39" s="63">
        <v>12</v>
      </c>
      <c r="F39" s="71"/>
      <c r="G39" s="9"/>
    </row>
    <row r="40" spans="2:9" ht="40.5">
      <c r="B40" s="26">
        <v>28</v>
      </c>
      <c r="C40" s="14" t="s">
        <v>95</v>
      </c>
      <c r="D40" s="27" t="s">
        <v>2</v>
      </c>
      <c r="E40" s="63">
        <v>8</v>
      </c>
      <c r="F40" s="71"/>
      <c r="G40" s="9"/>
    </row>
    <row r="41" spans="2:9" ht="40.5">
      <c r="B41" s="26">
        <v>29</v>
      </c>
      <c r="C41" s="14" t="s">
        <v>94</v>
      </c>
      <c r="D41" s="27" t="s">
        <v>2</v>
      </c>
      <c r="E41" s="63">
        <v>4</v>
      </c>
      <c r="F41" s="71"/>
      <c r="G41" s="9"/>
    </row>
    <row r="42" spans="2:9" ht="13.5">
      <c r="B42" s="26">
        <v>30</v>
      </c>
      <c r="C42" s="28" t="s">
        <v>13</v>
      </c>
      <c r="D42" s="29" t="s">
        <v>2</v>
      </c>
      <c r="E42" s="64">
        <v>48</v>
      </c>
      <c r="F42" s="71"/>
      <c r="G42" s="9"/>
    </row>
    <row r="43" spans="2:9" ht="13.5">
      <c r="B43" s="26">
        <v>31</v>
      </c>
      <c r="C43" s="28" t="s">
        <v>14</v>
      </c>
      <c r="D43" s="29" t="s">
        <v>3</v>
      </c>
      <c r="E43" s="64">
        <v>1</v>
      </c>
      <c r="F43" s="71"/>
      <c r="G43" s="9"/>
    </row>
    <row r="44" spans="2:9" ht="13.5">
      <c r="B44" s="106" t="s">
        <v>178</v>
      </c>
      <c r="C44" s="108"/>
      <c r="D44" s="48"/>
      <c r="E44" s="60"/>
      <c r="F44" s="73"/>
      <c r="G44" s="9"/>
    </row>
    <row r="45" spans="2:9" ht="13.5">
      <c r="B45" s="12"/>
      <c r="C45" s="12" t="s">
        <v>19</v>
      </c>
      <c r="D45" s="7"/>
      <c r="E45" s="43"/>
      <c r="F45" s="75"/>
      <c r="G45" s="9"/>
      <c r="I45" s="87"/>
    </row>
    <row r="46" spans="2:9" ht="15.75">
      <c r="B46" s="26">
        <v>32</v>
      </c>
      <c r="C46" s="14" t="s">
        <v>0</v>
      </c>
      <c r="D46" s="13" t="s">
        <v>122</v>
      </c>
      <c r="E46" s="63">
        <v>2925</v>
      </c>
      <c r="F46" s="77"/>
      <c r="G46" s="9"/>
    </row>
    <row r="47" spans="2:9" ht="15.75">
      <c r="B47" s="26">
        <v>33</v>
      </c>
      <c r="C47" s="14" t="s">
        <v>20</v>
      </c>
      <c r="D47" s="13" t="s">
        <v>122</v>
      </c>
      <c r="E47" s="63">
        <v>3125</v>
      </c>
      <c r="F47" s="78"/>
      <c r="G47" s="9"/>
    </row>
    <row r="48" spans="2:9" ht="15.75">
      <c r="B48" s="26">
        <v>34</v>
      </c>
      <c r="C48" s="14" t="s">
        <v>21</v>
      </c>
      <c r="D48" s="13" t="s">
        <v>126</v>
      </c>
      <c r="E48" s="64">
        <v>86</v>
      </c>
      <c r="F48" s="78"/>
      <c r="G48" s="9"/>
    </row>
    <row r="49" spans="2:9" ht="27">
      <c r="B49" s="26">
        <v>35</v>
      </c>
      <c r="C49" s="14" t="s">
        <v>66</v>
      </c>
      <c r="D49" s="13" t="s">
        <v>22</v>
      </c>
      <c r="E49" s="64">
        <v>22.5</v>
      </c>
      <c r="F49" s="78"/>
      <c r="G49" s="9"/>
    </row>
    <row r="50" spans="2:9" ht="27">
      <c r="B50" s="26">
        <v>36</v>
      </c>
      <c r="C50" s="14" t="s">
        <v>67</v>
      </c>
      <c r="D50" s="13" t="s">
        <v>22</v>
      </c>
      <c r="E50" s="64">
        <v>43</v>
      </c>
      <c r="F50" s="78"/>
      <c r="G50" s="9"/>
    </row>
    <row r="51" spans="2:9" ht="27">
      <c r="B51" s="26">
        <v>37</v>
      </c>
      <c r="C51" s="14" t="s">
        <v>68</v>
      </c>
      <c r="D51" s="13" t="s">
        <v>22</v>
      </c>
      <c r="E51" s="64">
        <v>25</v>
      </c>
      <c r="F51" s="78"/>
      <c r="G51" s="9"/>
    </row>
    <row r="52" spans="2:9" ht="13.5">
      <c r="B52" s="26">
        <v>38</v>
      </c>
      <c r="C52" s="14" t="s">
        <v>71</v>
      </c>
      <c r="D52" s="13" t="s">
        <v>22</v>
      </c>
      <c r="E52" s="64">
        <v>57</v>
      </c>
      <c r="F52" s="78"/>
      <c r="G52" s="9"/>
    </row>
    <row r="53" spans="2:9" ht="13.5">
      <c r="B53" s="26">
        <v>39</v>
      </c>
      <c r="C53" s="14" t="s">
        <v>63</v>
      </c>
      <c r="D53" s="13" t="s">
        <v>2</v>
      </c>
      <c r="E53" s="64">
        <v>9</v>
      </c>
      <c r="F53" s="78"/>
      <c r="G53" s="9"/>
    </row>
    <row r="54" spans="2:9" ht="15.75">
      <c r="B54" s="26">
        <v>40</v>
      </c>
      <c r="C54" s="14" t="s">
        <v>23</v>
      </c>
      <c r="D54" s="13" t="s">
        <v>126</v>
      </c>
      <c r="E54" s="64">
        <v>86</v>
      </c>
      <c r="F54" s="78"/>
      <c r="G54" s="9"/>
    </row>
    <row r="55" spans="2:9" ht="15.75">
      <c r="B55" s="26">
        <v>41</v>
      </c>
      <c r="C55" s="14" t="s">
        <v>52</v>
      </c>
      <c r="D55" s="13" t="s">
        <v>122</v>
      </c>
      <c r="E55" s="64">
        <v>2925</v>
      </c>
      <c r="F55" s="78"/>
      <c r="G55" s="9"/>
    </row>
    <row r="56" spans="2:9" ht="15.75">
      <c r="B56" s="26">
        <v>42</v>
      </c>
      <c r="C56" s="14" t="s">
        <v>24</v>
      </c>
      <c r="D56" s="13" t="s">
        <v>132</v>
      </c>
      <c r="E56" s="64">
        <v>2925</v>
      </c>
      <c r="F56" s="78"/>
      <c r="G56" s="9"/>
    </row>
    <row r="57" spans="2:9" ht="15.75">
      <c r="B57" s="26">
        <v>43</v>
      </c>
      <c r="C57" s="14" t="s">
        <v>34</v>
      </c>
      <c r="D57" s="13" t="s">
        <v>122</v>
      </c>
      <c r="E57" s="64">
        <v>2925</v>
      </c>
      <c r="F57" s="78"/>
      <c r="G57" s="9"/>
    </row>
    <row r="58" spans="2:9" ht="13.5">
      <c r="B58" s="26">
        <v>44</v>
      </c>
      <c r="C58" s="14" t="s">
        <v>25</v>
      </c>
      <c r="D58" s="13" t="s">
        <v>22</v>
      </c>
      <c r="E58" s="64">
        <v>220</v>
      </c>
      <c r="F58" s="78"/>
      <c r="G58" s="9"/>
    </row>
    <row r="59" spans="2:9" ht="15.75">
      <c r="B59" s="26">
        <v>45</v>
      </c>
      <c r="C59" s="14" t="s">
        <v>40</v>
      </c>
      <c r="D59" s="13" t="s">
        <v>125</v>
      </c>
      <c r="E59" s="64">
        <f>E55*0.15*1.2</f>
        <v>526.5</v>
      </c>
      <c r="F59" s="78"/>
      <c r="G59" s="9"/>
    </row>
    <row r="60" spans="2:9" ht="15.75">
      <c r="B60" s="26">
        <v>46</v>
      </c>
      <c r="C60" s="14" t="s">
        <v>45</v>
      </c>
      <c r="D60" s="13" t="s">
        <v>125</v>
      </c>
      <c r="E60" s="64">
        <f>E56*0.02*1.3</f>
        <v>76.05</v>
      </c>
      <c r="F60" s="78"/>
      <c r="G60" s="9"/>
    </row>
    <row r="61" spans="2:9" ht="15.75">
      <c r="B61" s="26">
        <v>47</v>
      </c>
      <c r="C61" s="55" t="s">
        <v>44</v>
      </c>
      <c r="D61" s="13" t="s">
        <v>125</v>
      </c>
      <c r="E61" s="64">
        <f>E57*0.01*2</f>
        <v>58.5</v>
      </c>
      <c r="F61" s="78"/>
      <c r="G61" s="9"/>
    </row>
    <row r="62" spans="2:9" ht="13.5">
      <c r="B62" s="12"/>
      <c r="C62" s="12" t="s">
        <v>50</v>
      </c>
      <c r="D62" s="7"/>
      <c r="E62" s="43"/>
      <c r="F62" s="75"/>
      <c r="G62" s="9"/>
      <c r="I62" s="88"/>
    </row>
    <row r="63" spans="2:9" ht="13.5">
      <c r="B63" s="31">
        <v>48</v>
      </c>
      <c r="C63" s="14" t="s">
        <v>51</v>
      </c>
      <c r="D63" s="7" t="s">
        <v>2</v>
      </c>
      <c r="E63" s="64">
        <v>220</v>
      </c>
      <c r="F63" s="79"/>
      <c r="G63" s="9"/>
    </row>
    <row r="64" spans="2:9" ht="15.75">
      <c r="B64" s="32">
        <v>49</v>
      </c>
      <c r="C64" s="14" t="s">
        <v>49</v>
      </c>
      <c r="D64" s="18" t="s">
        <v>122</v>
      </c>
      <c r="E64" s="64">
        <v>1320</v>
      </c>
      <c r="F64" s="79"/>
      <c r="G64" s="9"/>
    </row>
    <row r="65" spans="2:9" ht="13.5">
      <c r="B65" s="31">
        <v>50</v>
      </c>
      <c r="C65" s="14" t="s">
        <v>15</v>
      </c>
      <c r="D65" s="18" t="s">
        <v>2</v>
      </c>
      <c r="E65" s="64">
        <v>3</v>
      </c>
      <c r="F65" s="79"/>
      <c r="G65" s="9"/>
    </row>
    <row r="66" spans="2:9" ht="13.5">
      <c r="B66" s="32">
        <v>51</v>
      </c>
      <c r="C66" s="14" t="s">
        <v>6</v>
      </c>
      <c r="D66" s="33" t="s">
        <v>3</v>
      </c>
      <c r="E66" s="65">
        <v>1</v>
      </c>
      <c r="F66" s="80"/>
      <c r="G66" s="9"/>
    </row>
    <row r="67" spans="2:9" ht="15.75">
      <c r="B67" s="31">
        <v>52</v>
      </c>
      <c r="C67" s="14" t="s">
        <v>7</v>
      </c>
      <c r="D67" s="7" t="s">
        <v>122</v>
      </c>
      <c r="E67" s="64">
        <v>1320</v>
      </c>
      <c r="F67" s="79"/>
      <c r="G67" s="9"/>
    </row>
    <row r="68" spans="2:9" ht="13.5">
      <c r="B68" s="12"/>
      <c r="C68" s="12" t="s">
        <v>26</v>
      </c>
      <c r="D68" s="7"/>
      <c r="E68" s="43"/>
      <c r="F68" s="75"/>
      <c r="G68" s="9"/>
      <c r="I68" s="88"/>
    </row>
    <row r="69" spans="2:9" ht="13.5">
      <c r="B69" s="26">
        <v>53</v>
      </c>
      <c r="C69" s="14" t="s">
        <v>65</v>
      </c>
      <c r="D69" s="27" t="s">
        <v>2</v>
      </c>
      <c r="E69" s="63">
        <v>12</v>
      </c>
      <c r="F69" s="77"/>
      <c r="G69" s="9"/>
    </row>
    <row r="70" spans="2:9" ht="40.5">
      <c r="B70" s="26">
        <v>54</v>
      </c>
      <c r="C70" s="14" t="s">
        <v>92</v>
      </c>
      <c r="D70" s="27" t="s">
        <v>2</v>
      </c>
      <c r="E70" s="63">
        <v>7</v>
      </c>
      <c r="F70" s="77"/>
      <c r="G70" s="9"/>
    </row>
    <row r="71" spans="2:9" ht="40.5">
      <c r="B71" s="26">
        <v>55</v>
      </c>
      <c r="C71" s="14" t="s">
        <v>93</v>
      </c>
      <c r="D71" s="27" t="s">
        <v>2</v>
      </c>
      <c r="E71" s="63">
        <v>5</v>
      </c>
      <c r="F71" s="77"/>
      <c r="G71" s="9"/>
    </row>
    <row r="72" spans="2:9" ht="13.5">
      <c r="B72" s="34">
        <v>56</v>
      </c>
      <c r="C72" s="14" t="s">
        <v>13</v>
      </c>
      <c r="D72" s="29" t="s">
        <v>2</v>
      </c>
      <c r="E72" s="64">
        <v>54</v>
      </c>
      <c r="F72" s="78"/>
      <c r="G72" s="9"/>
    </row>
    <row r="73" spans="2:9" ht="13.5">
      <c r="B73" s="34">
        <v>57</v>
      </c>
      <c r="C73" s="14" t="s">
        <v>14</v>
      </c>
      <c r="D73" s="29" t="s">
        <v>3</v>
      </c>
      <c r="E73" s="64">
        <v>1</v>
      </c>
      <c r="F73" s="78"/>
      <c r="G73" s="9"/>
    </row>
    <row r="74" spans="2:9" ht="27">
      <c r="B74" s="12"/>
      <c r="C74" s="35" t="s">
        <v>27</v>
      </c>
      <c r="D74" s="7"/>
      <c r="E74" s="43"/>
      <c r="F74" s="75"/>
      <c r="G74" s="9"/>
      <c r="I74" s="88"/>
    </row>
    <row r="75" spans="2:9" ht="15.75">
      <c r="B75" s="7">
        <v>58</v>
      </c>
      <c r="C75" s="14" t="s">
        <v>46</v>
      </c>
      <c r="D75" s="7" t="s">
        <v>122</v>
      </c>
      <c r="E75" s="64">
        <v>2925</v>
      </c>
      <c r="F75" s="78"/>
      <c r="G75" s="9"/>
    </row>
    <row r="76" spans="2:9" ht="27">
      <c r="B76" s="7">
        <v>59</v>
      </c>
      <c r="C76" s="14" t="s">
        <v>33</v>
      </c>
      <c r="D76" s="7" t="s">
        <v>122</v>
      </c>
      <c r="E76" s="64">
        <v>2925</v>
      </c>
      <c r="F76" s="78"/>
      <c r="G76" s="9"/>
    </row>
    <row r="77" spans="2:9" ht="15.75" customHeight="1">
      <c r="B77" s="36"/>
      <c r="C77" s="37" t="s">
        <v>28</v>
      </c>
      <c r="D77" s="48"/>
      <c r="E77" s="60"/>
      <c r="F77" s="73"/>
      <c r="G77" s="9"/>
      <c r="I77" s="88"/>
    </row>
    <row r="78" spans="2:9" ht="13.5">
      <c r="B78" s="7">
        <v>60</v>
      </c>
      <c r="C78" s="38" t="s">
        <v>90</v>
      </c>
      <c r="D78" s="7" t="s">
        <v>2</v>
      </c>
      <c r="E78" s="64">
        <v>6</v>
      </c>
      <c r="F78" s="78"/>
      <c r="G78" s="9"/>
    </row>
    <row r="79" spans="2:9" ht="13.5">
      <c r="B79" s="106" t="s">
        <v>179</v>
      </c>
      <c r="C79" s="108"/>
      <c r="D79" s="7"/>
      <c r="E79" s="43"/>
      <c r="F79" s="75"/>
      <c r="G79" s="9"/>
    </row>
    <row r="80" spans="2:9" ht="13.5">
      <c r="B80" s="39"/>
      <c r="C80" s="40" t="s">
        <v>29</v>
      </c>
      <c r="D80" s="50"/>
      <c r="E80" s="66"/>
      <c r="F80" s="71"/>
      <c r="G80" s="9"/>
      <c r="I80" s="88"/>
    </row>
    <row r="81" spans="2:9" ht="15.75">
      <c r="B81" s="26">
        <v>61</v>
      </c>
      <c r="C81" s="14" t="s">
        <v>0</v>
      </c>
      <c r="D81" s="13" t="s">
        <v>122</v>
      </c>
      <c r="E81" s="85">
        <v>664</v>
      </c>
      <c r="F81" s="86"/>
      <c r="G81" s="9"/>
    </row>
    <row r="82" spans="2:9" ht="15.75">
      <c r="B82" s="26">
        <v>62</v>
      </c>
      <c r="C82" s="14" t="s">
        <v>60</v>
      </c>
      <c r="D82" s="13" t="s">
        <v>122</v>
      </c>
      <c r="E82" s="85">
        <v>664</v>
      </c>
      <c r="F82" s="86"/>
      <c r="G82" s="9"/>
    </row>
    <row r="83" spans="2:9" ht="15.75">
      <c r="B83" s="26">
        <v>63</v>
      </c>
      <c r="C83" s="14" t="s">
        <v>18</v>
      </c>
      <c r="D83" s="13" t="s">
        <v>122</v>
      </c>
      <c r="E83" s="85">
        <v>664</v>
      </c>
      <c r="F83" s="86"/>
      <c r="G83" s="9"/>
    </row>
    <row r="84" spans="2:9" ht="15.75">
      <c r="B84" s="26">
        <v>64</v>
      </c>
      <c r="C84" s="14" t="s">
        <v>17</v>
      </c>
      <c r="D84" s="13" t="s">
        <v>122</v>
      </c>
      <c r="E84" s="85">
        <v>664</v>
      </c>
      <c r="F84" s="86"/>
      <c r="G84" s="9"/>
    </row>
    <row r="85" spans="2:9" ht="15.75">
      <c r="B85" s="26">
        <v>65</v>
      </c>
      <c r="C85" s="14" t="s">
        <v>30</v>
      </c>
      <c r="D85" s="13" t="s">
        <v>184</v>
      </c>
      <c r="E85" s="85">
        <v>664</v>
      </c>
      <c r="F85" s="86"/>
      <c r="G85" s="9"/>
    </row>
    <row r="86" spans="2:9" ht="15.75">
      <c r="B86" s="26">
        <v>66</v>
      </c>
      <c r="C86" s="14" t="s">
        <v>38</v>
      </c>
      <c r="D86" s="13" t="s">
        <v>125</v>
      </c>
      <c r="E86" s="13">
        <f>E83*0.3*1.2</f>
        <v>239.03999999999996</v>
      </c>
      <c r="F86" s="86"/>
      <c r="G86" s="9"/>
    </row>
    <row r="87" spans="2:9" ht="15.75">
      <c r="B87" s="26">
        <v>67</v>
      </c>
      <c r="C87" s="14" t="s">
        <v>39</v>
      </c>
      <c r="D87" s="13" t="s">
        <v>125</v>
      </c>
      <c r="E87" s="13">
        <f>E84*0.2*1.2</f>
        <v>159.36000000000001</v>
      </c>
      <c r="F87" s="86"/>
      <c r="G87" s="9"/>
    </row>
    <row r="88" spans="2:9" ht="15.75">
      <c r="B88" s="26">
        <v>68</v>
      </c>
      <c r="C88" s="14" t="s">
        <v>31</v>
      </c>
      <c r="D88" s="13" t="s">
        <v>125</v>
      </c>
      <c r="E88" s="13">
        <f>E85*0.01*2</f>
        <v>13.280000000000001</v>
      </c>
      <c r="F88" s="86"/>
      <c r="G88" s="9"/>
    </row>
    <row r="89" spans="2:9" ht="13.5">
      <c r="B89" s="26">
        <v>69</v>
      </c>
      <c r="C89" s="14" t="s">
        <v>47</v>
      </c>
      <c r="D89" s="27" t="s">
        <v>22</v>
      </c>
      <c r="E89" s="13">
        <f>274+217</f>
        <v>491</v>
      </c>
      <c r="F89" s="86"/>
      <c r="G89" s="9"/>
    </row>
    <row r="90" spans="2:9" ht="13.5">
      <c r="B90" s="41"/>
      <c r="C90" s="12" t="s">
        <v>61</v>
      </c>
      <c r="D90" s="48"/>
      <c r="E90" s="43"/>
      <c r="F90" s="73"/>
      <c r="G90" s="9"/>
      <c r="I90" s="88"/>
    </row>
    <row r="91" spans="2:9" ht="15.75">
      <c r="B91" s="13">
        <v>70</v>
      </c>
      <c r="C91" s="14" t="s">
        <v>42</v>
      </c>
      <c r="D91" s="7" t="s">
        <v>122</v>
      </c>
      <c r="E91" s="43">
        <v>664</v>
      </c>
      <c r="F91" s="78"/>
      <c r="G91" s="9"/>
    </row>
    <row r="92" spans="2:9" ht="15.75">
      <c r="B92" s="20">
        <v>71</v>
      </c>
      <c r="C92" s="14" t="s">
        <v>69</v>
      </c>
      <c r="D92" s="20" t="s">
        <v>122</v>
      </c>
      <c r="E92" s="43">
        <v>664</v>
      </c>
      <c r="F92" s="78"/>
      <c r="G92" s="9"/>
    </row>
    <row r="93" spans="2:9" ht="15" customHeight="1">
      <c r="B93" s="13">
        <v>72</v>
      </c>
      <c r="C93" s="14" t="s">
        <v>70</v>
      </c>
      <c r="D93" s="7" t="s">
        <v>2</v>
      </c>
      <c r="E93" s="64">
        <v>1</v>
      </c>
      <c r="F93" s="78"/>
      <c r="G93" s="9"/>
    </row>
    <row r="94" spans="2:9" ht="13.5">
      <c r="B94" s="101" t="s">
        <v>180</v>
      </c>
      <c r="C94" s="102"/>
      <c r="D94" s="10"/>
      <c r="E94" s="59"/>
      <c r="F94" s="72"/>
      <c r="G94" s="9"/>
    </row>
    <row r="95" spans="2:9" ht="13.5">
      <c r="B95" s="11"/>
      <c r="C95" s="12" t="s">
        <v>29</v>
      </c>
      <c r="D95" s="48"/>
      <c r="E95" s="60"/>
      <c r="F95" s="73"/>
      <c r="G95" s="9"/>
      <c r="I95" s="88"/>
    </row>
    <row r="96" spans="2:9" ht="15.75">
      <c r="B96" s="13">
        <v>73</v>
      </c>
      <c r="C96" s="14" t="s">
        <v>0</v>
      </c>
      <c r="D96" s="13" t="s">
        <v>122</v>
      </c>
      <c r="E96" s="43">
        <v>149</v>
      </c>
      <c r="F96" s="71"/>
      <c r="G96" s="9"/>
    </row>
    <row r="97" spans="2:9" ht="15.75">
      <c r="B97" s="7">
        <v>74</v>
      </c>
      <c r="C97" s="14" t="s">
        <v>18</v>
      </c>
      <c r="D97" s="13" t="s">
        <v>122</v>
      </c>
      <c r="E97" s="43">
        <v>149</v>
      </c>
      <c r="F97" s="71"/>
      <c r="G97" s="9"/>
    </row>
    <row r="98" spans="2:9" ht="15.75">
      <c r="B98" s="13">
        <v>75</v>
      </c>
      <c r="C98" s="14" t="s">
        <v>17</v>
      </c>
      <c r="D98" s="13" t="s">
        <v>122</v>
      </c>
      <c r="E98" s="43">
        <v>149</v>
      </c>
      <c r="F98" s="71"/>
      <c r="G98" s="9"/>
    </row>
    <row r="99" spans="2:9" ht="15.75">
      <c r="B99" s="7">
        <v>76</v>
      </c>
      <c r="C99" s="14" t="s">
        <v>16</v>
      </c>
      <c r="D99" s="13" t="s">
        <v>122</v>
      </c>
      <c r="E99" s="43">
        <v>149</v>
      </c>
      <c r="F99" s="71"/>
      <c r="G99" s="9"/>
    </row>
    <row r="100" spans="2:9" ht="15.75">
      <c r="B100" s="13">
        <v>77</v>
      </c>
      <c r="C100" s="14" t="s">
        <v>38</v>
      </c>
      <c r="D100" s="13" t="s">
        <v>125</v>
      </c>
      <c r="E100" s="43">
        <f>E97*0.3*1.2</f>
        <v>53.639999999999993</v>
      </c>
      <c r="F100" s="71"/>
      <c r="G100" s="9"/>
    </row>
    <row r="101" spans="2:9" ht="15.75">
      <c r="B101" s="7">
        <v>78</v>
      </c>
      <c r="C101" s="14" t="s">
        <v>39</v>
      </c>
      <c r="D101" s="13" t="s">
        <v>125</v>
      </c>
      <c r="E101" s="43">
        <f>E98*0.2*1.2</f>
        <v>35.76</v>
      </c>
      <c r="F101" s="71"/>
      <c r="G101" s="9"/>
    </row>
    <row r="102" spans="2:9" ht="15.75">
      <c r="B102" s="13">
        <v>79</v>
      </c>
      <c r="C102" s="14" t="s">
        <v>48</v>
      </c>
      <c r="D102" s="13" t="s">
        <v>125</v>
      </c>
      <c r="E102" s="43">
        <f>E99*0.01*2</f>
        <v>2.98</v>
      </c>
      <c r="F102" s="71"/>
      <c r="G102" s="9"/>
    </row>
    <row r="103" spans="2:9" ht="13.5">
      <c r="B103" s="33">
        <v>80</v>
      </c>
      <c r="C103" s="14" t="s">
        <v>35</v>
      </c>
      <c r="D103" s="13" t="s">
        <v>22</v>
      </c>
      <c r="E103" s="43">
        <v>42</v>
      </c>
      <c r="F103" s="71"/>
      <c r="G103" s="9"/>
    </row>
    <row r="104" spans="2:9" ht="13.5">
      <c r="B104" s="45"/>
      <c r="C104" s="46" t="s">
        <v>58</v>
      </c>
      <c r="D104" s="49"/>
      <c r="E104" s="61"/>
      <c r="F104" s="74"/>
      <c r="G104" s="9"/>
      <c r="I104" s="88"/>
    </row>
    <row r="105" spans="2:9" ht="15.75">
      <c r="B105" s="20">
        <v>81</v>
      </c>
      <c r="C105" s="17" t="s">
        <v>37</v>
      </c>
      <c r="D105" s="18" t="s">
        <v>122</v>
      </c>
      <c r="E105" s="43">
        <v>192</v>
      </c>
      <c r="F105" s="75"/>
      <c r="G105" s="9"/>
    </row>
    <row r="106" spans="2:9" ht="13.5">
      <c r="B106" s="16">
        <v>82</v>
      </c>
      <c r="C106" s="17" t="s">
        <v>15</v>
      </c>
      <c r="D106" s="18" t="s">
        <v>2</v>
      </c>
      <c r="E106" s="43">
        <v>1</v>
      </c>
      <c r="F106" s="75"/>
      <c r="G106" s="9"/>
    </row>
    <row r="107" spans="2:9" ht="13.5">
      <c r="B107" s="16">
        <v>83</v>
      </c>
      <c r="C107" s="17" t="s">
        <v>6</v>
      </c>
      <c r="D107" s="7" t="s">
        <v>3</v>
      </c>
      <c r="E107" s="43">
        <v>1</v>
      </c>
      <c r="F107" s="75"/>
      <c r="G107" s="9"/>
    </row>
    <row r="108" spans="2:9" ht="15.75">
      <c r="B108" s="47">
        <v>84</v>
      </c>
      <c r="C108" s="17" t="s">
        <v>7</v>
      </c>
      <c r="D108" s="18" t="s">
        <v>122</v>
      </c>
      <c r="E108" s="43">
        <v>192</v>
      </c>
      <c r="F108" s="75"/>
      <c r="G108" s="9"/>
    </row>
    <row r="109" spans="2:9" ht="13.5">
      <c r="B109" s="11"/>
      <c r="C109" s="12" t="s">
        <v>59</v>
      </c>
      <c r="D109" s="48"/>
      <c r="E109" s="60"/>
      <c r="F109" s="73"/>
      <c r="G109" s="9"/>
      <c r="I109" s="88"/>
    </row>
    <row r="110" spans="2:9" ht="14.25" customHeight="1">
      <c r="B110" s="13">
        <v>85</v>
      </c>
      <c r="C110" s="42" t="s">
        <v>42</v>
      </c>
      <c r="D110" s="7" t="s">
        <v>122</v>
      </c>
      <c r="E110" s="43">
        <v>149</v>
      </c>
      <c r="F110" s="75"/>
      <c r="G110" s="9"/>
    </row>
    <row r="111" spans="2:9" ht="14.25" customHeight="1">
      <c r="B111" s="20">
        <v>86</v>
      </c>
      <c r="C111" s="21" t="s">
        <v>43</v>
      </c>
      <c r="D111" s="20" t="s">
        <v>122</v>
      </c>
      <c r="E111" s="43">
        <v>149</v>
      </c>
      <c r="F111" s="75"/>
      <c r="G111" s="9"/>
    </row>
    <row r="112" spans="2:9" ht="13.5">
      <c r="B112" s="13">
        <v>87</v>
      </c>
      <c r="C112" s="22" t="s">
        <v>36</v>
      </c>
      <c r="D112" s="13" t="s">
        <v>9</v>
      </c>
      <c r="E112" s="43">
        <v>4</v>
      </c>
      <c r="F112" s="75"/>
      <c r="G112" s="9"/>
    </row>
    <row r="113" spans="2:9" ht="13.5">
      <c r="B113" s="101" t="s">
        <v>181</v>
      </c>
      <c r="C113" s="102"/>
      <c r="D113" s="7"/>
      <c r="E113" s="43"/>
      <c r="F113" s="75"/>
      <c r="G113" s="9"/>
      <c r="I113" s="89"/>
    </row>
    <row r="114" spans="2:9" ht="13.5">
      <c r="B114" s="7">
        <v>88</v>
      </c>
      <c r="C114" s="42" t="s">
        <v>72</v>
      </c>
      <c r="D114" s="7" t="s">
        <v>73</v>
      </c>
      <c r="E114" s="43">
        <v>504</v>
      </c>
      <c r="F114" s="79"/>
      <c r="G114" s="9"/>
    </row>
    <row r="115" spans="2:9" ht="13.5">
      <c r="B115" s="7">
        <v>89</v>
      </c>
      <c r="C115" s="42" t="s">
        <v>74</v>
      </c>
      <c r="D115" s="7" t="s">
        <v>75</v>
      </c>
      <c r="E115" s="43"/>
      <c r="F115" s="79"/>
      <c r="G115" s="9"/>
    </row>
    <row r="116" spans="2:9" ht="13.5">
      <c r="B116" s="25"/>
      <c r="C116" s="12" t="s">
        <v>91</v>
      </c>
      <c r="D116" s="7"/>
      <c r="E116" s="43"/>
      <c r="F116" s="75"/>
      <c r="G116" s="9"/>
      <c r="I116" s="88"/>
    </row>
    <row r="117" spans="2:9" ht="13.5">
      <c r="B117" s="26">
        <v>90</v>
      </c>
      <c r="C117" s="14" t="s">
        <v>65</v>
      </c>
      <c r="D117" s="27" t="s">
        <v>2</v>
      </c>
      <c r="E117" s="63">
        <v>8</v>
      </c>
      <c r="F117" s="81"/>
      <c r="G117" s="9"/>
    </row>
    <row r="118" spans="2:9" ht="40.5">
      <c r="B118" s="26">
        <v>91</v>
      </c>
      <c r="C118" s="14" t="s">
        <v>96</v>
      </c>
      <c r="D118" s="27" t="s">
        <v>2</v>
      </c>
      <c r="E118" s="63">
        <v>8</v>
      </c>
      <c r="F118" s="81"/>
      <c r="G118" s="9"/>
    </row>
    <row r="119" spans="2:9" ht="13.5">
      <c r="B119" s="34">
        <v>92</v>
      </c>
      <c r="C119" s="14" t="s">
        <v>106</v>
      </c>
      <c r="D119" s="29" t="s">
        <v>2</v>
      </c>
      <c r="E119" s="64">
        <v>18</v>
      </c>
      <c r="F119" s="79"/>
      <c r="G119" s="9"/>
    </row>
    <row r="120" spans="2:9" ht="13.5">
      <c r="B120" s="105" t="s">
        <v>182</v>
      </c>
      <c r="C120" s="105"/>
      <c r="D120" s="7"/>
      <c r="E120" s="43"/>
      <c r="F120" s="75"/>
      <c r="G120" s="9"/>
      <c r="I120" s="88"/>
    </row>
    <row r="121" spans="2:9" ht="13.5">
      <c r="B121" s="7">
        <v>93</v>
      </c>
      <c r="C121" s="42" t="s">
        <v>78</v>
      </c>
      <c r="D121" s="7" t="s">
        <v>77</v>
      </c>
      <c r="E121" s="43">
        <v>2</v>
      </c>
      <c r="F121" s="75"/>
      <c r="G121" s="9"/>
    </row>
    <row r="122" spans="2:9" ht="13.5">
      <c r="B122" s="7">
        <v>94</v>
      </c>
      <c r="C122" s="42" t="s">
        <v>79</v>
      </c>
      <c r="D122" s="7" t="s">
        <v>77</v>
      </c>
      <c r="E122" s="43">
        <v>1</v>
      </c>
      <c r="F122" s="75"/>
      <c r="G122" s="9"/>
    </row>
    <row r="123" spans="2:9" ht="13.5">
      <c r="B123" s="7">
        <v>95</v>
      </c>
      <c r="C123" s="42" t="s">
        <v>80</v>
      </c>
      <c r="D123" s="7" t="s">
        <v>77</v>
      </c>
      <c r="E123" s="43">
        <v>1</v>
      </c>
      <c r="F123" s="75"/>
      <c r="G123" s="9"/>
    </row>
    <row r="124" spans="2:9" ht="13.5">
      <c r="B124" s="7">
        <v>96</v>
      </c>
      <c r="C124" s="42" t="s">
        <v>81</v>
      </c>
      <c r="D124" s="7" t="s">
        <v>77</v>
      </c>
      <c r="E124" s="43">
        <v>1</v>
      </c>
      <c r="F124" s="75"/>
      <c r="G124" s="9"/>
    </row>
    <row r="125" spans="2:9" s="2" customFormat="1" ht="54">
      <c r="B125" s="7">
        <v>97</v>
      </c>
      <c r="C125" s="42" t="s">
        <v>82</v>
      </c>
      <c r="D125" s="7" t="s">
        <v>77</v>
      </c>
      <c r="E125" s="43">
        <v>4</v>
      </c>
      <c r="F125" s="75"/>
      <c r="G125" s="9"/>
    </row>
    <row r="126" spans="2:9" s="2" customFormat="1" ht="54">
      <c r="B126" s="7">
        <v>98</v>
      </c>
      <c r="C126" s="42" t="s">
        <v>83</v>
      </c>
      <c r="D126" s="7" t="s">
        <v>77</v>
      </c>
      <c r="E126" s="43">
        <v>2</v>
      </c>
      <c r="F126" s="75"/>
      <c r="G126" s="9"/>
    </row>
    <row r="127" spans="2:9" ht="15.75">
      <c r="B127" s="7">
        <v>99</v>
      </c>
      <c r="C127" s="42" t="s">
        <v>84</v>
      </c>
      <c r="D127" s="7" t="s">
        <v>122</v>
      </c>
      <c r="E127" s="43">
        <f>(3.53+0.63+1.3+0.4+4.35+0.95+1.8+3.7+6+0.5+0.2+5.05+1.95+3.05+2.8)*3.2</f>
        <v>115.87199999999999</v>
      </c>
      <c r="F127" s="75"/>
      <c r="G127" s="9"/>
    </row>
    <row r="128" spans="2:9" ht="15.75">
      <c r="B128" s="7">
        <v>100</v>
      </c>
      <c r="C128" s="42" t="s">
        <v>85</v>
      </c>
      <c r="D128" s="7" t="s">
        <v>122</v>
      </c>
      <c r="E128" s="43">
        <f>(0.9*3+0.9*4+0.9*3+0.9*4)*2.2</f>
        <v>27.720000000000002</v>
      </c>
      <c r="F128" s="75"/>
      <c r="G128" s="9"/>
    </row>
    <row r="129" spans="2:9" ht="15.75">
      <c r="B129" s="7">
        <v>101</v>
      </c>
      <c r="C129" s="42" t="s">
        <v>86</v>
      </c>
      <c r="D129" s="7" t="s">
        <v>122</v>
      </c>
      <c r="E129" s="43">
        <f>(3.53+1.7+0.95+1.35+4.35*2+3.7*2+1.95*2+5.95*2+5.05*2)*3.2</f>
        <v>158.49599999999998</v>
      </c>
      <c r="F129" s="75"/>
      <c r="G129" s="9"/>
    </row>
    <row r="130" spans="2:9" ht="15.75">
      <c r="B130" s="7">
        <v>102</v>
      </c>
      <c r="C130" s="42" t="s">
        <v>87</v>
      </c>
      <c r="D130" s="7" t="s">
        <v>122</v>
      </c>
      <c r="E130" s="43">
        <f>(3.53+1.7+0.95+1.35+4.35*2+3.7*2+1.95*2+5.95*2+5.05*2)*3.2</f>
        <v>158.49599999999998</v>
      </c>
      <c r="F130" s="75"/>
      <c r="G130" s="9"/>
    </row>
    <row r="131" spans="2:9" ht="27">
      <c r="B131" s="7">
        <v>103</v>
      </c>
      <c r="C131" s="42" t="s">
        <v>108</v>
      </c>
      <c r="D131" s="7" t="s">
        <v>22</v>
      </c>
      <c r="E131" s="43">
        <v>8</v>
      </c>
      <c r="F131" s="75"/>
      <c r="G131" s="9"/>
    </row>
    <row r="132" spans="2:9" ht="27">
      <c r="B132" s="7">
        <v>104</v>
      </c>
      <c r="C132" s="42" t="s">
        <v>109</v>
      </c>
      <c r="D132" s="7" t="s">
        <v>22</v>
      </c>
      <c r="E132" s="43">
        <v>19</v>
      </c>
      <c r="F132" s="75"/>
      <c r="G132" s="9"/>
    </row>
    <row r="133" spans="2:9" ht="13.5">
      <c r="B133" s="7">
        <v>105</v>
      </c>
      <c r="C133" s="42" t="s">
        <v>110</v>
      </c>
      <c r="D133" s="7" t="s">
        <v>22</v>
      </c>
      <c r="E133" s="43">
        <v>27</v>
      </c>
      <c r="F133" s="75"/>
      <c r="G133" s="9"/>
    </row>
    <row r="134" spans="2:9" ht="13.5">
      <c r="B134" s="7">
        <v>106</v>
      </c>
      <c r="C134" s="42" t="s">
        <v>111</v>
      </c>
      <c r="D134" s="7" t="s">
        <v>22</v>
      </c>
      <c r="E134" s="43">
        <v>36</v>
      </c>
      <c r="F134" s="75"/>
      <c r="G134" s="9"/>
    </row>
    <row r="135" spans="2:9" ht="13.5">
      <c r="B135" s="7">
        <v>107</v>
      </c>
      <c r="C135" s="42" t="s">
        <v>112</v>
      </c>
      <c r="D135" s="7" t="s">
        <v>22</v>
      </c>
      <c r="E135" s="43">
        <v>28</v>
      </c>
      <c r="F135" s="75"/>
      <c r="G135" s="9"/>
    </row>
    <row r="136" spans="2:9" ht="67.5">
      <c r="B136" s="7">
        <v>108</v>
      </c>
      <c r="C136" s="42" t="s">
        <v>113</v>
      </c>
      <c r="D136" s="7" t="s">
        <v>2</v>
      </c>
      <c r="E136" s="43">
        <v>12</v>
      </c>
      <c r="F136" s="75"/>
      <c r="G136" s="9"/>
    </row>
    <row r="137" spans="2:9" ht="54">
      <c r="B137" s="7">
        <v>109</v>
      </c>
      <c r="C137" s="42" t="s">
        <v>114</v>
      </c>
      <c r="D137" s="7" t="s">
        <v>2</v>
      </c>
      <c r="E137" s="43">
        <v>7</v>
      </c>
      <c r="F137" s="75"/>
      <c r="G137" s="9"/>
    </row>
    <row r="138" spans="2:9" ht="13.5">
      <c r="B138" s="7">
        <v>110</v>
      </c>
      <c r="C138" s="42" t="s">
        <v>115</v>
      </c>
      <c r="D138" s="7" t="s">
        <v>2</v>
      </c>
      <c r="E138" s="43">
        <v>10</v>
      </c>
      <c r="F138" s="75"/>
      <c r="G138" s="9"/>
    </row>
    <row r="139" spans="2:9" ht="13.5">
      <c r="B139" s="101" t="s">
        <v>97</v>
      </c>
      <c r="C139" s="102"/>
      <c r="D139" s="7"/>
      <c r="E139" s="43"/>
      <c r="F139" s="75"/>
      <c r="G139" s="9"/>
      <c r="I139" s="88"/>
    </row>
    <row r="140" spans="2:9" ht="13.5">
      <c r="B140" s="7">
        <v>111</v>
      </c>
      <c r="C140" s="42" t="s">
        <v>105</v>
      </c>
      <c r="D140" s="43" t="s">
        <v>98</v>
      </c>
      <c r="E140" s="67">
        <v>2580</v>
      </c>
      <c r="F140" s="75"/>
      <c r="G140" s="9"/>
    </row>
    <row r="141" spans="2:9" ht="13.5">
      <c r="B141" s="7">
        <v>112</v>
      </c>
      <c r="C141" s="42" t="s">
        <v>99</v>
      </c>
      <c r="D141" s="43" t="s">
        <v>98</v>
      </c>
      <c r="E141" s="67">
        <v>7178.82</v>
      </c>
      <c r="F141" s="75"/>
      <c r="G141" s="9"/>
    </row>
    <row r="142" spans="2:9" ht="27">
      <c r="B142" s="7">
        <v>113</v>
      </c>
      <c r="C142" s="42" t="s">
        <v>104</v>
      </c>
      <c r="D142" s="43" t="s">
        <v>22</v>
      </c>
      <c r="E142" s="67">
        <v>368.2</v>
      </c>
      <c r="F142" s="75"/>
      <c r="G142" s="9"/>
    </row>
    <row r="143" spans="2:9" ht="40.5">
      <c r="B143" s="7">
        <v>114</v>
      </c>
      <c r="C143" s="42" t="s">
        <v>100</v>
      </c>
      <c r="D143" s="43" t="s">
        <v>22</v>
      </c>
      <c r="E143" s="67">
        <v>368.2</v>
      </c>
      <c r="F143" s="75"/>
      <c r="G143" s="9"/>
    </row>
    <row r="144" spans="2:9" ht="15.75">
      <c r="B144" s="7">
        <v>115</v>
      </c>
      <c r="C144" s="42" t="s">
        <v>102</v>
      </c>
      <c r="D144" s="7" t="s">
        <v>122</v>
      </c>
      <c r="E144" s="67">
        <v>663.84</v>
      </c>
      <c r="F144" s="75"/>
      <c r="G144" s="9"/>
    </row>
    <row r="145" spans="2:9" ht="15.75">
      <c r="B145" s="7">
        <v>116</v>
      </c>
      <c r="C145" s="42" t="s">
        <v>103</v>
      </c>
      <c r="D145" s="7" t="s">
        <v>125</v>
      </c>
      <c r="E145" s="67">
        <v>88.44</v>
      </c>
      <c r="F145" s="75"/>
      <c r="G145" s="9"/>
    </row>
    <row r="146" spans="2:9" ht="13.5">
      <c r="B146" s="101" t="s">
        <v>133</v>
      </c>
      <c r="C146" s="102"/>
      <c r="D146" s="7"/>
      <c r="E146" s="43"/>
      <c r="F146" s="75"/>
      <c r="G146" s="9"/>
      <c r="I146" s="88"/>
    </row>
    <row r="147" spans="2:9" ht="13.5">
      <c r="B147" s="7">
        <v>117</v>
      </c>
      <c r="C147" s="42" t="s">
        <v>134</v>
      </c>
      <c r="D147" s="43" t="s">
        <v>135</v>
      </c>
      <c r="E147" s="43">
        <v>0.8</v>
      </c>
      <c r="F147" s="75"/>
      <c r="G147" s="9"/>
    </row>
    <row r="148" spans="2:9" ht="13.5">
      <c r="B148" s="101" t="s">
        <v>183</v>
      </c>
      <c r="C148" s="102"/>
      <c r="D148" s="10"/>
      <c r="E148" s="59"/>
      <c r="F148" s="72"/>
      <c r="G148" s="9"/>
    </row>
    <row r="149" spans="2:9" ht="13.5">
      <c r="B149" s="11"/>
      <c r="C149" s="12" t="s">
        <v>136</v>
      </c>
      <c r="D149" s="48"/>
      <c r="E149" s="60"/>
      <c r="F149" s="73"/>
      <c r="G149" s="9"/>
      <c r="I149" s="88"/>
    </row>
    <row r="150" spans="2:9" ht="15.75">
      <c r="B150" s="7">
        <v>118</v>
      </c>
      <c r="C150" s="8" t="s">
        <v>137</v>
      </c>
      <c r="D150" s="7" t="s">
        <v>122</v>
      </c>
      <c r="E150" s="43">
        <f>150.08+379.1</f>
        <v>529.18000000000006</v>
      </c>
      <c r="F150" s="75"/>
      <c r="G150" s="9"/>
    </row>
    <row r="151" spans="2:9" ht="15.75">
      <c r="B151" s="7">
        <v>119</v>
      </c>
      <c r="C151" s="14" t="s">
        <v>17</v>
      </c>
      <c r="D151" s="7" t="s">
        <v>122</v>
      </c>
      <c r="E151" s="43">
        <f>150.08+379.1</f>
        <v>529.18000000000006</v>
      </c>
      <c r="F151" s="75"/>
      <c r="G151" s="9"/>
    </row>
    <row r="152" spans="2:9" ht="15.75">
      <c r="B152" s="7">
        <v>120</v>
      </c>
      <c r="C152" s="44" t="s">
        <v>138</v>
      </c>
      <c r="D152" s="33" t="s">
        <v>125</v>
      </c>
      <c r="E152" s="68">
        <f>E150*0.2*1.2</f>
        <v>127.00320000000001</v>
      </c>
      <c r="F152" s="82"/>
      <c r="G152" s="9"/>
    </row>
    <row r="153" spans="2:9" ht="15.75">
      <c r="B153" s="7">
        <v>121</v>
      </c>
      <c r="C153" s="8" t="s">
        <v>139</v>
      </c>
      <c r="D153" s="7" t="s">
        <v>125</v>
      </c>
      <c r="E153" s="43">
        <f>E151*0.2*1.2</f>
        <v>127.00320000000001</v>
      </c>
      <c r="F153" s="75"/>
      <c r="G153" s="9"/>
    </row>
    <row r="154" spans="2:9" ht="13.5">
      <c r="B154" s="7">
        <v>122</v>
      </c>
      <c r="C154" s="8" t="s">
        <v>140</v>
      </c>
      <c r="D154" s="7" t="s">
        <v>101</v>
      </c>
      <c r="E154" s="43">
        <f>E150</f>
        <v>529.18000000000006</v>
      </c>
      <c r="F154" s="75"/>
      <c r="G154" s="9"/>
    </row>
    <row r="155" spans="2:9" ht="13.5">
      <c r="B155" s="11"/>
      <c r="C155" s="12" t="s">
        <v>141</v>
      </c>
      <c r="D155" s="48"/>
      <c r="E155" s="60"/>
      <c r="F155" s="73"/>
      <c r="G155" s="9"/>
      <c r="I155" s="88"/>
    </row>
    <row r="156" spans="2:9" ht="15.75">
      <c r="B156" s="7">
        <v>123</v>
      </c>
      <c r="C156" s="8" t="s">
        <v>137</v>
      </c>
      <c r="D156" s="7" t="s">
        <v>122</v>
      </c>
      <c r="E156" s="43">
        <v>117.88</v>
      </c>
      <c r="F156" s="75"/>
      <c r="G156" s="9"/>
    </row>
    <row r="157" spans="2:9" ht="15.75">
      <c r="B157" s="18">
        <v>124</v>
      </c>
      <c r="C157" s="14" t="s">
        <v>17</v>
      </c>
      <c r="D157" s="18" t="s">
        <v>122</v>
      </c>
      <c r="E157" s="69">
        <v>117.88</v>
      </c>
      <c r="F157" s="83"/>
      <c r="G157" s="9"/>
    </row>
    <row r="158" spans="2:9" ht="15.75">
      <c r="B158" s="33">
        <v>125</v>
      </c>
      <c r="C158" s="44" t="s">
        <v>138</v>
      </c>
      <c r="D158" s="33" t="s">
        <v>125</v>
      </c>
      <c r="E158" s="68">
        <f>E156*0.2*1.2</f>
        <v>28.2912</v>
      </c>
      <c r="F158" s="82"/>
      <c r="G158" s="9"/>
    </row>
    <row r="159" spans="2:9" ht="15.75">
      <c r="B159" s="7">
        <v>126</v>
      </c>
      <c r="C159" s="8" t="s">
        <v>139</v>
      </c>
      <c r="D159" s="7" t="s">
        <v>125</v>
      </c>
      <c r="E159" s="43">
        <f>E157*0.2*1.2</f>
        <v>28.2912</v>
      </c>
      <c r="F159" s="75"/>
      <c r="G159" s="9"/>
    </row>
    <row r="160" spans="2:9" ht="15.75">
      <c r="B160" s="7">
        <v>127</v>
      </c>
      <c r="C160" s="8" t="s">
        <v>140</v>
      </c>
      <c r="D160" s="7" t="s">
        <v>122</v>
      </c>
      <c r="E160" s="43">
        <f>E156</f>
        <v>117.88</v>
      </c>
      <c r="F160" s="75"/>
      <c r="G160" s="9"/>
    </row>
    <row r="161" spans="2:9" ht="13.5">
      <c r="B161" s="11"/>
      <c r="C161" s="12" t="s">
        <v>143</v>
      </c>
      <c r="D161" s="48"/>
      <c r="E161" s="60"/>
      <c r="F161" s="73"/>
      <c r="G161" s="9"/>
      <c r="I161" s="88"/>
    </row>
    <row r="162" spans="2:9" ht="15.75">
      <c r="B162" s="7">
        <v>128</v>
      </c>
      <c r="C162" s="8" t="s">
        <v>137</v>
      </c>
      <c r="D162" s="7" t="s">
        <v>122</v>
      </c>
      <c r="E162" s="43">
        <f>409.75-117.88+125</f>
        <v>416.87</v>
      </c>
      <c r="F162" s="75"/>
      <c r="G162" s="9"/>
    </row>
    <row r="163" spans="2:9" ht="15.75">
      <c r="B163" s="7">
        <v>129</v>
      </c>
      <c r="C163" s="14" t="s">
        <v>17</v>
      </c>
      <c r="D163" s="7" t="s">
        <v>122</v>
      </c>
      <c r="E163" s="43">
        <f>E162</f>
        <v>416.87</v>
      </c>
      <c r="F163" s="75"/>
      <c r="G163" s="9"/>
    </row>
    <row r="164" spans="2:9" ht="15.75">
      <c r="B164" s="7">
        <v>130</v>
      </c>
      <c r="C164" s="44" t="s">
        <v>138</v>
      </c>
      <c r="D164" s="7" t="s">
        <v>125</v>
      </c>
      <c r="E164" s="43">
        <f>E162*0.2*1.2</f>
        <v>100.04880000000001</v>
      </c>
      <c r="F164" s="75"/>
      <c r="G164" s="9"/>
    </row>
    <row r="165" spans="2:9" ht="15.75">
      <c r="B165" s="7">
        <v>131</v>
      </c>
      <c r="C165" s="8" t="s">
        <v>139</v>
      </c>
      <c r="D165" s="33" t="s">
        <v>125</v>
      </c>
      <c r="E165" s="68">
        <f>E163*0.2*1.2</f>
        <v>100.04880000000001</v>
      </c>
      <c r="F165" s="82"/>
      <c r="G165" s="9"/>
    </row>
    <row r="166" spans="2:9" ht="13.5">
      <c r="B166" s="7">
        <v>132</v>
      </c>
      <c r="C166" s="8" t="s">
        <v>140</v>
      </c>
      <c r="D166" s="7" t="s">
        <v>101</v>
      </c>
      <c r="E166" s="43">
        <f>E162</f>
        <v>416.87</v>
      </c>
      <c r="F166" s="75"/>
      <c r="G166" s="9"/>
    </row>
    <row r="167" spans="2:9" ht="13.5">
      <c r="B167" s="7">
        <v>133</v>
      </c>
      <c r="C167" s="8" t="s">
        <v>142</v>
      </c>
      <c r="D167" s="7" t="s">
        <v>22</v>
      </c>
      <c r="E167" s="43">
        <v>155</v>
      </c>
      <c r="F167" s="75"/>
      <c r="G167" s="9"/>
    </row>
    <row r="168" spans="2:9" ht="13.5">
      <c r="B168" s="101" t="s">
        <v>176</v>
      </c>
      <c r="C168" s="102"/>
      <c r="D168" s="10"/>
      <c r="E168" s="59"/>
      <c r="F168" s="72"/>
      <c r="G168" s="9"/>
      <c r="I168" s="88"/>
    </row>
    <row r="169" spans="2:9" ht="27">
      <c r="B169" s="56">
        <v>134</v>
      </c>
      <c r="C169" s="42" t="s">
        <v>144</v>
      </c>
      <c r="D169" s="7" t="s">
        <v>121</v>
      </c>
      <c r="E169" s="64">
        <v>67.5</v>
      </c>
      <c r="F169" s="75"/>
      <c r="G169" s="9"/>
    </row>
    <row r="170" spans="2:9" ht="15.75">
      <c r="B170" s="56">
        <v>135</v>
      </c>
      <c r="C170" s="42" t="s">
        <v>145</v>
      </c>
      <c r="D170" s="7" t="s">
        <v>185</v>
      </c>
      <c r="E170" s="64">
        <v>270</v>
      </c>
      <c r="F170" s="75"/>
      <c r="G170" s="9"/>
    </row>
    <row r="171" spans="2:9" ht="27">
      <c r="B171" s="56">
        <v>136</v>
      </c>
      <c r="C171" s="42" t="s">
        <v>146</v>
      </c>
      <c r="D171" s="58" t="s">
        <v>22</v>
      </c>
      <c r="E171" s="64">
        <v>92</v>
      </c>
      <c r="F171" s="75"/>
      <c r="G171" s="9"/>
    </row>
    <row r="172" spans="2:9" ht="40.5">
      <c r="B172" s="56">
        <v>137</v>
      </c>
      <c r="C172" s="42" t="s">
        <v>147</v>
      </c>
      <c r="D172" s="7" t="s">
        <v>2</v>
      </c>
      <c r="E172" s="64">
        <v>1</v>
      </c>
      <c r="F172" s="75"/>
      <c r="G172" s="9"/>
    </row>
    <row r="173" spans="2:9" ht="40.5">
      <c r="B173" s="56">
        <v>138</v>
      </c>
      <c r="C173" s="42" t="s">
        <v>148</v>
      </c>
      <c r="D173" s="7" t="s">
        <v>2</v>
      </c>
      <c r="E173" s="64">
        <v>1</v>
      </c>
      <c r="F173" s="75"/>
      <c r="G173" s="9"/>
    </row>
    <row r="174" spans="2:9" ht="54">
      <c r="B174" s="56">
        <v>139</v>
      </c>
      <c r="C174" s="42" t="s">
        <v>149</v>
      </c>
      <c r="D174" s="7" t="s">
        <v>2</v>
      </c>
      <c r="E174" s="64">
        <v>1</v>
      </c>
      <c r="F174" s="75"/>
      <c r="G174" s="9"/>
    </row>
    <row r="175" spans="2:9" ht="40.5">
      <c r="B175" s="56">
        <v>140</v>
      </c>
      <c r="C175" s="42" t="s">
        <v>150</v>
      </c>
      <c r="D175" s="7" t="s">
        <v>2</v>
      </c>
      <c r="E175" s="64">
        <v>1</v>
      </c>
      <c r="F175" s="75"/>
      <c r="G175" s="9"/>
    </row>
    <row r="176" spans="2:9" ht="54">
      <c r="B176" s="56">
        <v>141</v>
      </c>
      <c r="C176" s="42" t="s">
        <v>151</v>
      </c>
      <c r="D176" s="7" t="s">
        <v>2</v>
      </c>
      <c r="E176" s="64">
        <v>1</v>
      </c>
      <c r="F176" s="75"/>
      <c r="G176" s="9"/>
    </row>
    <row r="177" spans="2:9" ht="54">
      <c r="B177" s="56">
        <v>142</v>
      </c>
      <c r="C177" s="42" t="s">
        <v>152</v>
      </c>
      <c r="D177" s="7" t="s">
        <v>2</v>
      </c>
      <c r="E177" s="64">
        <v>1</v>
      </c>
      <c r="F177" s="75"/>
      <c r="G177" s="9"/>
    </row>
    <row r="178" spans="2:9" ht="54">
      <c r="B178" s="56">
        <v>143</v>
      </c>
      <c r="C178" s="42" t="s">
        <v>153</v>
      </c>
      <c r="D178" s="7" t="s">
        <v>2</v>
      </c>
      <c r="E178" s="64">
        <v>1</v>
      </c>
      <c r="F178" s="75"/>
      <c r="G178" s="9"/>
    </row>
    <row r="179" spans="2:9" ht="54">
      <c r="B179" s="56">
        <v>144</v>
      </c>
      <c r="C179" s="42" t="s">
        <v>154</v>
      </c>
      <c r="D179" s="7" t="s">
        <v>2</v>
      </c>
      <c r="E179" s="64">
        <v>1</v>
      </c>
      <c r="F179" s="75"/>
      <c r="G179" s="9"/>
    </row>
    <row r="180" spans="2:9" ht="54">
      <c r="B180" s="56">
        <v>145</v>
      </c>
      <c r="C180" s="42" t="s">
        <v>155</v>
      </c>
      <c r="D180" s="7" t="s">
        <v>2</v>
      </c>
      <c r="E180" s="64">
        <v>1</v>
      </c>
      <c r="F180" s="75"/>
      <c r="G180" s="9"/>
    </row>
    <row r="181" spans="2:9" ht="54">
      <c r="B181" s="56">
        <v>146</v>
      </c>
      <c r="C181" s="42" t="s">
        <v>156</v>
      </c>
      <c r="D181" s="7" t="s">
        <v>2</v>
      </c>
      <c r="E181" s="64">
        <v>1</v>
      </c>
      <c r="F181" s="75"/>
      <c r="G181" s="9"/>
    </row>
    <row r="182" spans="2:9" ht="27">
      <c r="B182" s="56">
        <v>147</v>
      </c>
      <c r="C182" s="42" t="s">
        <v>157</v>
      </c>
      <c r="D182" s="7" t="s">
        <v>122</v>
      </c>
      <c r="E182" s="70">
        <v>254.5</v>
      </c>
      <c r="F182" s="75"/>
      <c r="G182" s="9"/>
    </row>
    <row r="183" spans="2:9" ht="27">
      <c r="B183" s="56">
        <v>148</v>
      </c>
      <c r="C183" s="42" t="s">
        <v>158</v>
      </c>
      <c r="D183" s="7" t="s">
        <v>122</v>
      </c>
      <c r="E183" s="70">
        <v>254.5</v>
      </c>
      <c r="F183" s="75"/>
      <c r="G183" s="9"/>
    </row>
    <row r="184" spans="2:9" ht="27">
      <c r="B184" s="56">
        <v>149</v>
      </c>
      <c r="C184" s="42" t="s">
        <v>159</v>
      </c>
      <c r="D184" s="7" t="s">
        <v>122</v>
      </c>
      <c r="E184" s="64">
        <v>8</v>
      </c>
      <c r="F184" s="75"/>
      <c r="G184" s="9"/>
    </row>
    <row r="185" spans="2:9" ht="27">
      <c r="B185" s="56">
        <v>150</v>
      </c>
      <c r="C185" s="42" t="s">
        <v>160</v>
      </c>
      <c r="D185" s="7" t="s">
        <v>122</v>
      </c>
      <c r="E185" s="64">
        <v>8</v>
      </c>
      <c r="F185" s="75"/>
      <c r="G185" s="9"/>
    </row>
    <row r="186" spans="2:9" ht="13.5">
      <c r="B186" s="56">
        <v>151</v>
      </c>
      <c r="C186" s="42" t="s">
        <v>161</v>
      </c>
      <c r="D186" s="57" t="s">
        <v>2</v>
      </c>
      <c r="E186" s="64">
        <v>6</v>
      </c>
      <c r="F186" s="75"/>
      <c r="G186" s="9"/>
    </row>
    <row r="187" spans="2:9" ht="13.5">
      <c r="B187" s="56">
        <v>152</v>
      </c>
      <c r="C187" s="42" t="s">
        <v>162</v>
      </c>
      <c r="D187" s="57" t="s">
        <v>2</v>
      </c>
      <c r="E187" s="64">
        <v>2</v>
      </c>
      <c r="F187" s="75"/>
      <c r="G187" s="9"/>
    </row>
    <row r="188" spans="2:9" ht="13.5">
      <c r="B188" s="101" t="s">
        <v>175</v>
      </c>
      <c r="C188" s="102"/>
      <c r="D188" s="54"/>
      <c r="E188" s="54"/>
      <c r="F188" s="84"/>
      <c r="G188" s="9"/>
      <c r="I188" s="88"/>
    </row>
    <row r="189" spans="2:9" ht="13.5">
      <c r="B189" s="7">
        <v>153</v>
      </c>
      <c r="C189" s="42" t="s">
        <v>163</v>
      </c>
      <c r="D189" s="57" t="s">
        <v>2</v>
      </c>
      <c r="E189" s="64">
        <v>1</v>
      </c>
      <c r="F189" s="75"/>
      <c r="G189" s="9"/>
    </row>
    <row r="190" spans="2:9" ht="13.5">
      <c r="B190" s="7">
        <v>154</v>
      </c>
      <c r="C190" s="42" t="s">
        <v>164</v>
      </c>
      <c r="D190" s="57" t="s">
        <v>2</v>
      </c>
      <c r="E190" s="64">
        <v>1</v>
      </c>
      <c r="F190" s="75"/>
      <c r="G190" s="9"/>
    </row>
    <row r="191" spans="2:9" ht="13.5">
      <c r="B191" s="7">
        <v>155</v>
      </c>
      <c r="C191" s="42" t="s">
        <v>165</v>
      </c>
      <c r="D191" s="57" t="s">
        <v>2</v>
      </c>
      <c r="E191" s="64">
        <v>1</v>
      </c>
      <c r="F191" s="75"/>
      <c r="G191" s="9"/>
    </row>
    <row r="192" spans="2:9" ht="13.5">
      <c r="B192" s="7">
        <v>156</v>
      </c>
      <c r="C192" s="42" t="s">
        <v>166</v>
      </c>
      <c r="D192" s="57" t="s">
        <v>2</v>
      </c>
      <c r="E192" s="64">
        <v>3</v>
      </c>
      <c r="F192" s="75"/>
      <c r="G192" s="9"/>
    </row>
    <row r="193" spans="2:9" ht="13.5">
      <c r="B193" s="7">
        <v>157</v>
      </c>
      <c r="C193" s="42" t="s">
        <v>167</v>
      </c>
      <c r="D193" s="57" t="s">
        <v>2</v>
      </c>
      <c r="E193" s="64">
        <v>2</v>
      </c>
      <c r="F193" s="75"/>
      <c r="G193" s="9"/>
    </row>
    <row r="194" spans="2:9" ht="13.5">
      <c r="B194" s="7">
        <v>158</v>
      </c>
      <c r="C194" s="42" t="s">
        <v>168</v>
      </c>
      <c r="D194" s="57" t="s">
        <v>2</v>
      </c>
      <c r="E194" s="64">
        <v>1</v>
      </c>
      <c r="F194" s="75"/>
      <c r="G194" s="9"/>
    </row>
    <row r="195" spans="2:9" ht="13.5">
      <c r="B195" s="7">
        <v>159</v>
      </c>
      <c r="C195" s="42" t="s">
        <v>169</v>
      </c>
      <c r="D195" s="57" t="s">
        <v>2</v>
      </c>
      <c r="E195" s="64">
        <v>1</v>
      </c>
      <c r="F195" s="75"/>
      <c r="G195" s="9"/>
    </row>
    <row r="196" spans="2:9" ht="13.5">
      <c r="B196" s="7">
        <v>160</v>
      </c>
      <c r="C196" s="42" t="s">
        <v>170</v>
      </c>
      <c r="D196" s="57" t="s">
        <v>2</v>
      </c>
      <c r="E196" s="64">
        <v>3</v>
      </c>
      <c r="F196" s="75"/>
      <c r="G196" s="9"/>
    </row>
    <row r="197" spans="2:9" ht="13.5">
      <c r="B197" s="7">
        <v>161</v>
      </c>
      <c r="C197" s="42" t="s">
        <v>171</v>
      </c>
      <c r="D197" s="57" t="s">
        <v>2</v>
      </c>
      <c r="E197" s="64">
        <v>1</v>
      </c>
      <c r="F197" s="75"/>
      <c r="G197" s="9"/>
    </row>
    <row r="198" spans="2:9" ht="13.5">
      <c r="B198" s="7">
        <v>162</v>
      </c>
      <c r="C198" s="42" t="s">
        <v>88</v>
      </c>
      <c r="D198" s="57" t="s">
        <v>172</v>
      </c>
      <c r="E198" s="64">
        <v>1</v>
      </c>
      <c r="F198" s="75"/>
      <c r="G198" s="9"/>
    </row>
    <row r="199" spans="2:9" ht="13.5">
      <c r="B199" s="101" t="s">
        <v>174</v>
      </c>
      <c r="C199" s="102"/>
      <c r="D199" s="54"/>
      <c r="E199" s="54"/>
      <c r="F199" s="84"/>
      <c r="G199" s="9"/>
      <c r="I199" s="88"/>
    </row>
    <row r="200" spans="2:9" ht="27">
      <c r="B200" s="7">
        <v>163</v>
      </c>
      <c r="C200" s="42" t="s">
        <v>173</v>
      </c>
      <c r="D200" s="43" t="s">
        <v>2</v>
      </c>
      <c r="E200" s="67">
        <v>1</v>
      </c>
      <c r="F200" s="75"/>
      <c r="G200" s="9"/>
    </row>
    <row r="201" spans="2:9" ht="13.5">
      <c r="B201" s="7">
        <v>164</v>
      </c>
      <c r="C201" s="42" t="s">
        <v>89</v>
      </c>
      <c r="D201" s="43" t="s">
        <v>2</v>
      </c>
      <c r="E201" s="67">
        <v>1</v>
      </c>
      <c r="F201" s="75"/>
      <c r="G201" s="9"/>
    </row>
    <row r="202" spans="2:9" ht="13.5">
      <c r="B202" s="93" t="s">
        <v>127</v>
      </c>
      <c r="C202" s="94"/>
      <c r="D202" s="94"/>
      <c r="E202" s="94"/>
      <c r="F202" s="95"/>
      <c r="G202" s="15"/>
    </row>
    <row r="203" spans="2:9" ht="13.5">
      <c r="B203" s="96" t="s">
        <v>107</v>
      </c>
      <c r="C203" s="97"/>
      <c r="D203" s="97"/>
      <c r="E203" s="97"/>
      <c r="F203" s="98"/>
      <c r="G203" s="15"/>
    </row>
    <row r="204" spans="2:9" ht="13.5">
      <c r="B204" s="96" t="s">
        <v>128</v>
      </c>
      <c r="C204" s="97"/>
      <c r="D204" s="97"/>
      <c r="E204" s="97"/>
      <c r="F204" s="98"/>
      <c r="G204" s="15"/>
    </row>
  </sheetData>
  <mergeCells count="21">
    <mergeCell ref="B146:C146"/>
    <mergeCell ref="B148:C148"/>
    <mergeCell ref="B168:C168"/>
    <mergeCell ref="B188:C188"/>
    <mergeCell ref="B199:C199"/>
    <mergeCell ref="A1:G1"/>
    <mergeCell ref="A4:G4"/>
    <mergeCell ref="B202:F202"/>
    <mergeCell ref="B203:F203"/>
    <mergeCell ref="B204:F204"/>
    <mergeCell ref="C2:G2"/>
    <mergeCell ref="A3:G3"/>
    <mergeCell ref="B139:C139"/>
    <mergeCell ref="B6:G6"/>
    <mergeCell ref="B5:G5"/>
    <mergeCell ref="B120:C120"/>
    <mergeCell ref="B10:C10"/>
    <mergeCell ref="B44:C44"/>
    <mergeCell ref="B79:C79"/>
    <mergeCell ref="B94:C94"/>
    <mergeCell ref="B113:C113"/>
  </mergeCells>
  <phoneticPr fontId="1" type="noConversion"/>
  <printOptions horizontalCentered="1"/>
  <pageMargins left="0.78740157480314965" right="0.39370078740157483" top="0.27559055118110237" bottom="0.47244094488188981" header="0.78740157480314965" footer="0.78740157480314965"/>
  <pageSetup paperSize="9" scale="68" orientation="portrait" useFirstPageNumber="1" horizontalDpi="300" verticalDpi="300" r:id="rId1"/>
  <headerFooter alignWithMargins="0"/>
  <rowBreaks count="1" manualBreakCount="1">
    <brk id="12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Всички-КСС</vt:lpstr>
      <vt:lpstr>'Всички-КСС'!Print_Area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a_hasova</cp:lastModifiedBy>
  <cp:lastPrinted>2015-01-22T11:50:10Z</cp:lastPrinted>
  <dcterms:created xsi:type="dcterms:W3CDTF">2010-09-02T12:00:59Z</dcterms:created>
  <dcterms:modified xsi:type="dcterms:W3CDTF">2015-02-11T06:46:01Z</dcterms:modified>
</cp:coreProperties>
</file>